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表紙" sheetId="1" state="visible" r:id="rId1"/>
    <sheet xmlns:r="http://schemas.openxmlformats.org/officeDocument/2006/relationships" name="在庫一覧" sheetId="2" state="visible" r:id="rId2"/>
  </sheets>
  <definedNames>
    <definedName name="_xlnm._FilterDatabase" localSheetId="1" hidden="1">'在庫一覧'!$A$1:$P$110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0"/>
  </numFmts>
  <fonts count="5">
    <font>
      <name val="Calibri"/>
      <family val="2"/>
      <color theme="1"/>
      <sz val="11"/>
      <scheme val="minor"/>
    </font>
    <font>
      <name val="MS PGothic"/>
      <sz val="9"/>
    </font>
    <font>
      <name val="MS PGothic"/>
      <b val="1"/>
      <sz val="16"/>
    </font>
    <font>
      <name val="MS PGothic"/>
      <b val="1"/>
      <sz val="9"/>
    </font>
    <font>
      <name val="MS PGothic"/>
      <color rgb="00808080"/>
      <sz val="8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D9D9"/>
      </patternFill>
    </fill>
    <fill>
      <patternFill patternType="solid">
        <fgColor rgb="00FFE0CC"/>
      </patternFill>
    </fill>
  </fills>
  <borders count="6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/>
      <right/>
      <top style="thin">
        <color rgb="00808080"/>
      </top>
      <bottom/>
      <diagonal/>
    </border>
    <border>
      <left/>
      <right style="thin">
        <color rgb="00808080"/>
      </right>
      <top style="thin">
        <color rgb="00808080"/>
      </top>
      <bottom/>
      <diagonal/>
    </border>
    <border>
      <left/>
      <right/>
      <top style="thin">
        <color rgb="00808080"/>
      </top>
      <bottom style="thin">
        <color rgb="00808080"/>
      </bottom>
      <diagonal/>
    </border>
    <border>
      <left/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1" fillId="0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3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/>
    </xf>
    <xf numFmtId="164" fontId="1" fillId="0" borderId="1" applyAlignment="1" pivotButton="0" quotePrefix="0" xfId="0">
      <alignment horizontal="right" vertical="center"/>
    </xf>
    <xf numFmtId="165" fontId="1" fillId="0" borderId="1" applyAlignment="1" pivotButton="0" quotePrefix="0" xfId="0">
      <alignment horizontal="right" vertical="center"/>
    </xf>
    <xf numFmtId="3" fontId="1" fillId="0" borderId="1" applyAlignment="1" pivotButton="0" quotePrefix="0" xfId="0">
      <alignment horizontal="right" vertical="center"/>
    </xf>
    <xf numFmtId="0" fontId="1" fillId="4" borderId="1" applyAlignment="1" pivotButton="0" quotePrefix="0" xfId="0">
      <alignment horizontal="left" vertical="center"/>
    </xf>
    <xf numFmtId="0" fontId="1" fillId="4" borderId="1" applyAlignment="1" pivotButton="0" quotePrefix="0" xfId="0">
      <alignment horizontal="center" vertical="center"/>
    </xf>
    <xf numFmtId="164" fontId="1" fillId="4" borderId="1" applyAlignment="1" pivotButton="0" quotePrefix="0" xfId="0">
      <alignment horizontal="right" vertical="center"/>
    </xf>
    <xf numFmtId="165" fontId="1" fillId="4" borderId="1" applyAlignment="1" pivotButton="0" quotePrefix="0" xfId="0">
      <alignment horizontal="right" vertical="center"/>
    </xf>
    <xf numFmtId="3" fontId="1" fillId="4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3" fontId="3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2">
      <c r="B2" s="1" t="inlineStr">
        <is>
          <t>生管資料 Z-1-2026-08</t>
        </is>
      </c>
    </row>
    <row r="4">
      <c r="B4" s="2" t="inlineStr">
        <is>
          <t>在庫一覧（帳簿在庫）</t>
        </is>
      </c>
    </row>
    <row r="6">
      <c r="B6" s="3" t="inlineStr">
        <is>
          <t>発行部門</t>
        </is>
      </c>
      <c r="C6" s="4" t="inlineStr">
        <is>
          <t>生産管理課</t>
        </is>
      </c>
      <c r="D6" s="5" t="n"/>
      <c r="E6" s="5" t="n"/>
      <c r="F6" s="5" t="n"/>
      <c r="G6" s="5" t="n"/>
      <c r="H6" s="5" t="n"/>
      <c r="I6" s="6" t="n"/>
    </row>
    <row r="7">
      <c r="B7" s="3" t="inlineStr">
        <is>
          <t>基準日</t>
        </is>
      </c>
      <c r="C7" s="4" t="inlineStr">
        <is>
          <t>2026年8月20日（8月20日締め）</t>
        </is>
      </c>
      <c r="D7" s="5" t="n"/>
      <c r="E7" s="5" t="n"/>
      <c r="F7" s="5" t="n"/>
      <c r="G7" s="5" t="n"/>
      <c r="H7" s="5" t="n"/>
      <c r="I7" s="6" t="n"/>
    </row>
    <row r="8">
      <c r="B8" s="3" t="inlineStr">
        <is>
          <t>作成日</t>
        </is>
      </c>
      <c r="C8" s="4" t="inlineStr">
        <is>
          <t>2026年8月22日</t>
        </is>
      </c>
      <c r="D8" s="5" t="n"/>
      <c r="E8" s="5" t="n"/>
      <c r="F8" s="5" t="n"/>
      <c r="G8" s="5" t="n"/>
      <c r="H8" s="5" t="n"/>
      <c r="I8" s="6" t="n"/>
    </row>
    <row r="10">
      <c r="B10" s="7" t="inlineStr">
        <is>
          <t>【取扱いについて】</t>
        </is>
      </c>
    </row>
    <row r="11">
      <c r="B11" s="8" t="inlineStr">
        <is>
          <t>・2026年8月20日 締めの帳簿在庫です。現品と合わない場合は 様式Z-2 在庫調整票により生産管理課へ連絡してください。</t>
        </is>
      </c>
    </row>
    <row r="12">
      <c r="B12" s="8" t="inlineStr">
        <is>
          <t>・最終実地棚卸日は2026年6月30日、次回は2026年9月30日（上期末）です。棚卸日の午後は全ライン停止です。</t>
        </is>
      </c>
    </row>
    <row r="13">
      <c r="B13" s="8" t="inlineStr">
        <is>
          <t>・「9月度所要」は部品構成表を9月度の内示で展開した値です。</t>
        </is>
      </c>
    </row>
    <row r="14">
      <c r="B14" s="8" t="inlineStr">
        <is>
          <t>・置き場の面積の都合で、外装段ボールは1週間分しか保管できません。</t>
        </is>
      </c>
    </row>
    <row r="16">
      <c r="B16" s="9" t="inlineStr">
        <is>
          <t>※ 本ファイルは架空企業「ダラリ重工業株式会社」の資料（という設定）です。実在の企業・団体とは関係ありません。</t>
        </is>
      </c>
    </row>
    <row r="17">
      <c r="B17" s="9" t="inlineStr">
        <is>
          <t>※ 出典: https://darari-nu.com/company/intranet/ ／ 自社の雛形として自由に流用してください。</t>
        </is>
      </c>
    </row>
  </sheetData>
  <mergeCells count="11">
    <mergeCell ref="B12:I12"/>
    <mergeCell ref="B13:I13"/>
    <mergeCell ref="B11:I11"/>
    <mergeCell ref="C8:I8"/>
    <mergeCell ref="B2:I2"/>
    <mergeCell ref="B16:I16"/>
    <mergeCell ref="C6:I6"/>
    <mergeCell ref="C7:I7"/>
    <mergeCell ref="B14:I14"/>
    <mergeCell ref="B4:I4"/>
    <mergeCell ref="B17:I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8" customWidth="1" min="3" max="3"/>
    <col width="6" customWidth="1" min="4" max="4"/>
    <col width="13" customWidth="1" min="5" max="5"/>
    <col width="11" customWidth="1" min="6" max="6"/>
    <col width="12" customWidth="1" min="7" max="7"/>
    <col width="12" customWidth="1" min="8" max="8"/>
    <col width="13" customWidth="1" min="9" max="9"/>
    <col width="11" customWidth="1" min="10" max="10"/>
    <col width="11" customWidth="1" min="11" max="11"/>
    <col width="14" customWidth="1" min="12" max="12"/>
    <col width="14" customWidth="1" min="13" max="13"/>
    <col width="22" customWidth="1" min="14" max="14"/>
    <col width="12" customWidth="1" min="15" max="15"/>
    <col width="76" customWidth="1" min="16" max="16"/>
  </cols>
  <sheetData>
    <row r="1">
      <c r="A1" s="10" t="inlineStr">
        <is>
          <t>品番</t>
        </is>
      </c>
      <c r="B1" s="10" t="inlineStr">
        <is>
          <t>品名</t>
        </is>
      </c>
      <c r="C1" s="10" t="inlineStr">
        <is>
          <t>区分</t>
        </is>
      </c>
      <c r="D1" s="10" t="inlineStr">
        <is>
          <t>単位</t>
        </is>
      </c>
      <c r="E1" s="10" t="inlineStr">
        <is>
          <t>手持在庫</t>
        </is>
      </c>
      <c r="F1" s="10" t="inlineStr">
        <is>
          <t>仕掛</t>
        </is>
      </c>
      <c r="G1" s="10" t="inlineStr">
        <is>
          <t>安全在庫</t>
        </is>
      </c>
      <c r="H1" s="10" t="inlineStr">
        <is>
          <t>発注点</t>
        </is>
      </c>
      <c r="I1" s="10" t="inlineStr">
        <is>
          <t>9月度所要</t>
        </is>
      </c>
      <c r="J1" s="10" t="inlineStr">
        <is>
          <t>在庫日数</t>
        </is>
      </c>
      <c r="K1" s="10" t="inlineStr">
        <is>
          <t>標準原価</t>
        </is>
      </c>
      <c r="L1" s="10" t="inlineStr">
        <is>
          <t>在庫金額</t>
        </is>
      </c>
      <c r="M1" s="10" t="inlineStr">
        <is>
          <t>判定</t>
        </is>
      </c>
      <c r="N1" s="10" t="inlineStr">
        <is>
          <t>置き場</t>
        </is>
      </c>
      <c r="O1" s="10" t="inlineStr">
        <is>
          <t>最終棚卸</t>
        </is>
      </c>
      <c r="P1" s="10" t="inlineStr">
        <is>
          <t>備考</t>
        </is>
      </c>
    </row>
    <row r="2">
      <c r="A2" s="4" t="inlineStr">
        <is>
          <t>DR-2412-00</t>
        </is>
      </c>
      <c r="B2" s="4" t="inlineStr">
        <is>
          <t>産業用リレー DR-2412形</t>
        </is>
      </c>
      <c r="C2" s="11" t="inlineStr">
        <is>
          <t>製品</t>
        </is>
      </c>
      <c r="D2" s="11" t="inlineStr">
        <is>
          <t>個</t>
        </is>
      </c>
      <c r="E2" s="12" t="n">
        <v>62737</v>
      </c>
      <c r="F2" s="12" t="n">
        <v>17042</v>
      </c>
      <c r="G2" s="12" t="n">
        <v>51500</v>
      </c>
      <c r="H2" s="12" t="n">
        <v>82400</v>
      </c>
      <c r="I2" s="12" t="n">
        <v>206000</v>
      </c>
      <c r="J2" s="13">
        <f>IF(I2=0,"",E2/(I2/19.5))</f>
        <v/>
      </c>
      <c r="K2" s="14" t="n">
        <v>862</v>
      </c>
      <c r="L2" s="14">
        <f>E2*K2</f>
        <v/>
      </c>
      <c r="M2" s="11">
        <f>IF(E2&lt;G2,"安全在庫割れ",IF(E2&lt;H2,"発注点割れ",""))</f>
        <v/>
      </c>
      <c r="N2" s="4" t="inlineStr">
        <is>
          <t>製品倉庫（出荷場）</t>
        </is>
      </c>
      <c r="O2" s="11" t="inlineStr">
        <is>
          <t>2026-06-30</t>
        </is>
      </c>
      <c r="P2" s="4" t="inlineStr"/>
    </row>
    <row r="3">
      <c r="A3" s="4" t="inlineStr">
        <is>
          <t>DR-2424-00</t>
        </is>
      </c>
      <c r="B3" s="4" t="inlineStr">
        <is>
          <t>産業用リレー DR-2424形</t>
        </is>
      </c>
      <c r="C3" s="11" t="inlineStr">
        <is>
          <t>製品</t>
        </is>
      </c>
      <c r="D3" s="11" t="inlineStr">
        <is>
          <t>個</t>
        </is>
      </c>
      <c r="E3" s="12" t="n">
        <v>25622</v>
      </c>
      <c r="F3" s="12" t="n">
        <v>5773</v>
      </c>
      <c r="G3" s="12" t="n">
        <v>24000</v>
      </c>
      <c r="H3" s="12" t="n">
        <v>38400</v>
      </c>
      <c r="I3" s="12" t="n">
        <v>96000</v>
      </c>
      <c r="J3" s="13">
        <f>IF(I3=0,"",E3/(I3/19.5))</f>
        <v/>
      </c>
      <c r="K3" s="14" t="n">
        <v>874</v>
      </c>
      <c r="L3" s="14">
        <f>E3*K3</f>
        <v/>
      </c>
      <c r="M3" s="11">
        <f>IF(E3&lt;G3,"安全在庫割れ",IF(E3&lt;H3,"発注点割れ",""))</f>
        <v/>
      </c>
      <c r="N3" s="4" t="inlineStr">
        <is>
          <t>製品倉庫（出荷場）</t>
        </is>
      </c>
      <c r="O3" s="11" t="inlineStr">
        <is>
          <t>2026-06-30</t>
        </is>
      </c>
      <c r="P3" s="4" t="inlineStr"/>
    </row>
    <row r="4">
      <c r="A4" s="4" t="inlineStr">
        <is>
          <t>DR-2412-H0</t>
        </is>
      </c>
      <c r="B4" s="4" t="inlineStr">
        <is>
          <t>産業用リレー DR-2412H形</t>
        </is>
      </c>
      <c r="C4" s="11" t="inlineStr">
        <is>
          <t>製品</t>
        </is>
      </c>
      <c r="D4" s="11" t="inlineStr">
        <is>
          <t>個</t>
        </is>
      </c>
      <c r="E4" s="12" t="n">
        <v>2928</v>
      </c>
      <c r="F4" s="12" t="n">
        <v>657</v>
      </c>
      <c r="G4" s="12" t="n">
        <v>2750</v>
      </c>
      <c r="H4" s="12" t="n">
        <v>4950</v>
      </c>
      <c r="I4" s="12" t="n">
        <v>11000</v>
      </c>
      <c r="J4" s="13">
        <f>IF(I4=0,"",E4/(I4/19.5))</f>
        <v/>
      </c>
      <c r="K4" s="14" t="n">
        <v>1240</v>
      </c>
      <c r="L4" s="14">
        <f>E4*K4</f>
        <v/>
      </c>
      <c r="M4" s="11">
        <f>IF(E4&lt;G4,"安全在庫割れ",IF(E4&lt;H4,"発注点割れ",""))</f>
        <v/>
      </c>
      <c r="N4" s="4" t="inlineStr">
        <is>
          <t>製品倉庫（出荷場）</t>
        </is>
      </c>
      <c r="O4" s="11" t="inlineStr">
        <is>
          <t>2026-06-30</t>
        </is>
      </c>
      <c r="P4" s="4" t="inlineStr"/>
    </row>
    <row r="5">
      <c r="A5" s="4" t="inlineStr">
        <is>
          <t>SV-1030-00</t>
        </is>
      </c>
      <c r="B5" s="4" t="inlineStr">
        <is>
          <t>小型電磁弁 SV-1030形</t>
        </is>
      </c>
      <c r="C5" s="11" t="inlineStr">
        <is>
          <t>製品</t>
        </is>
      </c>
      <c r="D5" s="11" t="inlineStr">
        <is>
          <t>個</t>
        </is>
      </c>
      <c r="E5" s="12" t="n">
        <v>5256</v>
      </c>
      <c r="F5" s="12" t="n">
        <v>704</v>
      </c>
      <c r="G5" s="12" t="n">
        <v>6125</v>
      </c>
      <c r="H5" s="12" t="n">
        <v>11025</v>
      </c>
      <c r="I5" s="12" t="n">
        <v>24500</v>
      </c>
      <c r="J5" s="13">
        <f>IF(I5=0,"",E5/(I5/19.5))</f>
        <v/>
      </c>
      <c r="K5" s="14" t="n">
        <v>2180</v>
      </c>
      <c r="L5" s="14">
        <f>E5*K5</f>
        <v/>
      </c>
      <c r="M5" s="11">
        <f>IF(E5&lt;G5,"安全在庫割れ",IF(E5&lt;H5,"発注点割れ",""))</f>
        <v/>
      </c>
      <c r="N5" s="4" t="inlineStr">
        <is>
          <t>製品倉庫（出荷場）</t>
        </is>
      </c>
      <c r="O5" s="11" t="inlineStr">
        <is>
          <t>2026-06-30</t>
        </is>
      </c>
      <c r="P5" s="4" t="inlineStr"/>
    </row>
    <row r="6">
      <c r="A6" s="4" t="inlineStr">
        <is>
          <t>SV-1050-00</t>
        </is>
      </c>
      <c r="B6" s="4" t="inlineStr">
        <is>
          <t>小型電磁弁 SV-1050形</t>
        </is>
      </c>
      <c r="C6" s="11" t="inlineStr">
        <is>
          <t>製品</t>
        </is>
      </c>
      <c r="D6" s="11" t="inlineStr">
        <is>
          <t>個</t>
        </is>
      </c>
      <c r="E6" s="12" t="n">
        <v>7043</v>
      </c>
      <c r="F6" s="12" t="n">
        <v>1026</v>
      </c>
      <c r="G6" s="12" t="n">
        <v>8000</v>
      </c>
      <c r="H6" s="12" t="n">
        <v>14400</v>
      </c>
      <c r="I6" s="12" t="n">
        <v>32000</v>
      </c>
      <c r="J6" s="13">
        <f>IF(I6=0,"",E6/(I6/19.5))</f>
        <v/>
      </c>
      <c r="K6" s="14" t="n">
        <v>2940</v>
      </c>
      <c r="L6" s="14">
        <f>E6*K6</f>
        <v/>
      </c>
      <c r="M6" s="11">
        <f>IF(E6&lt;G6,"安全在庫割れ",IF(E6&lt;H6,"発注点割れ",""))</f>
        <v/>
      </c>
      <c r="N6" s="4" t="inlineStr">
        <is>
          <t>製品倉庫（出荷場）</t>
        </is>
      </c>
      <c r="O6" s="11" t="inlineStr">
        <is>
          <t>2026-06-30</t>
        </is>
      </c>
      <c r="P6" s="4" t="inlineStr"/>
    </row>
    <row r="7">
      <c r="A7" s="4" t="inlineStr">
        <is>
          <t>SV-1050-S1</t>
        </is>
      </c>
      <c r="B7" s="4" t="inlineStr">
        <is>
          <t>小型電磁弁 SV-1050S形</t>
        </is>
      </c>
      <c r="C7" s="11" t="inlineStr">
        <is>
          <t>製品</t>
        </is>
      </c>
      <c r="D7" s="11" t="inlineStr">
        <is>
          <t>個</t>
        </is>
      </c>
      <c r="E7" s="12" t="n">
        <v>1212</v>
      </c>
      <c r="F7" s="12" t="n">
        <v>207</v>
      </c>
      <c r="G7" s="12" t="n">
        <v>1300</v>
      </c>
      <c r="H7" s="12" t="n">
        <v>2860</v>
      </c>
      <c r="I7" s="12" t="n">
        <v>5200</v>
      </c>
      <c r="J7" s="13">
        <f>IF(I7=0,"",E7/(I7/19.5))</f>
        <v/>
      </c>
      <c r="K7" s="14" t="n">
        <v>3620</v>
      </c>
      <c r="L7" s="14">
        <f>E7*K7</f>
        <v/>
      </c>
      <c r="M7" s="11">
        <f>IF(E7&lt;G7,"安全在庫割れ",IF(E7&lt;H7,"発注点割れ",""))</f>
        <v/>
      </c>
      <c r="N7" s="4" t="inlineStr">
        <is>
          <t>製品倉庫（出荷場）</t>
        </is>
      </c>
      <c r="O7" s="11" t="inlineStr">
        <is>
          <t>2026-06-30</t>
        </is>
      </c>
      <c r="P7" s="4" t="inlineStr"/>
    </row>
    <row r="8">
      <c r="A8" s="4" t="inlineStr">
        <is>
          <t>DP-6010-00</t>
        </is>
      </c>
      <c r="B8" s="4" t="inlineStr">
        <is>
          <t>圧力センサ DP-6010形</t>
        </is>
      </c>
      <c r="C8" s="11" t="inlineStr">
        <is>
          <t>製品</t>
        </is>
      </c>
      <c r="D8" s="11" t="inlineStr">
        <is>
          <t>個</t>
        </is>
      </c>
      <c r="E8" s="12" t="n">
        <v>1324</v>
      </c>
      <c r="F8" s="12" t="n">
        <v>364</v>
      </c>
      <c r="G8" s="12" t="n">
        <v>1075</v>
      </c>
      <c r="H8" s="12" t="n">
        <v>2580</v>
      </c>
      <c r="I8" s="12" t="n">
        <v>4300</v>
      </c>
      <c r="J8" s="13">
        <f>IF(I8=0,"",E8/(I8/19.5))</f>
        <v/>
      </c>
      <c r="K8" s="14" t="n">
        <v>6480</v>
      </c>
      <c r="L8" s="14">
        <f>E8*K8</f>
        <v/>
      </c>
      <c r="M8" s="11">
        <f>IF(E8&lt;G8,"安全在庫割れ",IF(E8&lt;H8,"発注点割れ",""))</f>
        <v/>
      </c>
      <c r="N8" s="4" t="inlineStr">
        <is>
          <t>製品倉庫（出荷場）</t>
        </is>
      </c>
      <c r="O8" s="11" t="inlineStr">
        <is>
          <t>2026-06-30</t>
        </is>
      </c>
      <c r="P8" s="4" t="inlineStr"/>
    </row>
    <row r="9">
      <c r="A9" s="4" t="inlineStr">
        <is>
          <t>DP-6100-00</t>
        </is>
      </c>
      <c r="B9" s="4" t="inlineStr">
        <is>
          <t>圧力センサ DP-6100形</t>
        </is>
      </c>
      <c r="C9" s="11" t="inlineStr">
        <is>
          <t>製品</t>
        </is>
      </c>
      <c r="D9" s="11" t="inlineStr">
        <is>
          <t>個</t>
        </is>
      </c>
      <c r="E9" s="12" t="n">
        <v>734</v>
      </c>
      <c r="F9" s="12" t="n">
        <v>151</v>
      </c>
      <c r="G9" s="12" t="n">
        <v>725</v>
      </c>
      <c r="H9" s="12" t="n">
        <v>1740</v>
      </c>
      <c r="I9" s="12" t="n">
        <v>2900</v>
      </c>
      <c r="J9" s="13">
        <f>IF(I9=0,"",E9/(I9/19.5))</f>
        <v/>
      </c>
      <c r="K9" s="14" t="n">
        <v>7250</v>
      </c>
      <c r="L9" s="14">
        <f>E9*K9</f>
        <v/>
      </c>
      <c r="M9" s="11">
        <f>IF(E9&lt;G9,"安全在庫割れ",IF(E9&lt;H9,"発注点割れ",""))</f>
        <v/>
      </c>
      <c r="N9" s="4" t="inlineStr">
        <is>
          <t>製品倉庫（出荷場）</t>
        </is>
      </c>
      <c r="O9" s="11" t="inlineStr">
        <is>
          <t>2026-06-30</t>
        </is>
      </c>
      <c r="P9" s="4" t="inlineStr"/>
    </row>
    <row r="10">
      <c r="A10" s="4" t="inlineStr">
        <is>
          <t>DP-6100-E1</t>
        </is>
      </c>
      <c r="B10" s="4" t="inlineStr">
        <is>
          <t>圧力センサ DP-6100E形</t>
        </is>
      </c>
      <c r="C10" s="11" t="inlineStr">
        <is>
          <t>製品</t>
        </is>
      </c>
      <c r="D10" s="11" t="inlineStr">
        <is>
          <t>個</t>
        </is>
      </c>
      <c r="E10" s="12" t="n">
        <v>48</v>
      </c>
      <c r="F10" s="12" t="n">
        <v>5</v>
      </c>
      <c r="G10" s="12" t="n">
        <v>60</v>
      </c>
      <c r="H10" s="12" t="n">
        <v>204</v>
      </c>
      <c r="I10" s="12" t="n">
        <v>240</v>
      </c>
      <c r="J10" s="13">
        <f>IF(I10=0,"",E10/(I10/19.5))</f>
        <v/>
      </c>
      <c r="K10" s="14" t="n">
        <v>18400</v>
      </c>
      <c r="L10" s="14">
        <f>E10*K10</f>
        <v/>
      </c>
      <c r="M10" s="11">
        <f>IF(E10&lt;G10,"安全在庫割れ",IF(E10&lt;H10,"発注点割れ",""))</f>
        <v/>
      </c>
      <c r="N10" s="4" t="inlineStr">
        <is>
          <t>製品倉庫（出荷場）</t>
        </is>
      </c>
      <c r="O10" s="11" t="inlineStr">
        <is>
          <t>2026-06-30</t>
        </is>
      </c>
      <c r="P10" s="4" t="inlineStr"/>
    </row>
    <row r="11">
      <c r="A11" s="4" t="inlineStr">
        <is>
          <t>DC-8008-00</t>
        </is>
      </c>
      <c r="B11" s="4" t="inlineStr">
        <is>
          <t>車載コネクタ DC-8008形</t>
        </is>
      </c>
      <c r="C11" s="11" t="inlineStr">
        <is>
          <t>製品</t>
        </is>
      </c>
      <c r="D11" s="11" t="inlineStr">
        <is>
          <t>個</t>
        </is>
      </c>
      <c r="E11" s="12" t="n">
        <v>87282</v>
      </c>
      <c r="F11" s="12" t="n">
        <v>11169</v>
      </c>
      <c r="G11" s="12" t="n">
        <v>103000</v>
      </c>
      <c r="H11" s="12" t="n">
        <v>144200</v>
      </c>
      <c r="I11" s="12" t="n">
        <v>412000</v>
      </c>
      <c r="J11" s="13">
        <f>IF(I11=0,"",E11/(I11/19.5))</f>
        <v/>
      </c>
      <c r="K11" s="14" t="n">
        <v>118</v>
      </c>
      <c r="L11" s="14">
        <f>E11*K11</f>
        <v/>
      </c>
      <c r="M11" s="11">
        <f>IF(E11&lt;G11,"安全在庫割れ",IF(E11&lt;H11,"発注点割れ",""))</f>
        <v/>
      </c>
      <c r="N11" s="4" t="inlineStr">
        <is>
          <t>製品倉庫（出荷場）</t>
        </is>
      </c>
      <c r="O11" s="11" t="inlineStr">
        <is>
          <t>2026-06-30</t>
        </is>
      </c>
      <c r="P11" s="4" t="inlineStr"/>
    </row>
    <row r="12">
      <c r="A12" s="4" t="inlineStr">
        <is>
          <t>DC-8016-00</t>
        </is>
      </c>
      <c r="B12" s="4" t="inlineStr">
        <is>
          <t>車載コネクタ DC-8016形</t>
        </is>
      </c>
      <c r="C12" s="11" t="inlineStr">
        <is>
          <t>製品</t>
        </is>
      </c>
      <c r="D12" s="11" t="inlineStr">
        <is>
          <t>個</t>
        </is>
      </c>
      <c r="E12" s="12" t="n">
        <v>179810</v>
      </c>
      <c r="F12" s="12" t="n">
        <v>37386</v>
      </c>
      <c r="G12" s="12" t="n">
        <v>176250</v>
      </c>
      <c r="H12" s="12" t="n">
        <v>246750</v>
      </c>
      <c r="I12" s="12" t="n">
        <v>705000</v>
      </c>
      <c r="J12" s="13">
        <f>IF(I12=0,"",E12/(I12/19.5))</f>
        <v/>
      </c>
      <c r="K12" s="14" t="n">
        <v>186</v>
      </c>
      <c r="L12" s="14">
        <f>E12*K12</f>
        <v/>
      </c>
      <c r="M12" s="11">
        <f>IF(E12&lt;G12,"安全在庫割れ",IF(E12&lt;H12,"発注点割れ",""))</f>
        <v/>
      </c>
      <c r="N12" s="4" t="inlineStr">
        <is>
          <t>製品倉庫（出荷場）</t>
        </is>
      </c>
      <c r="O12" s="11" t="inlineStr">
        <is>
          <t>2026-06-30</t>
        </is>
      </c>
      <c r="P12" s="4" t="inlineStr"/>
    </row>
    <row r="13">
      <c r="A13" s="15" t="inlineStr">
        <is>
          <t>DC-8016-W1</t>
        </is>
      </c>
      <c r="B13" s="15" t="inlineStr">
        <is>
          <t>車載コネクタ DC-8016W形</t>
        </is>
      </c>
      <c r="C13" s="16" t="inlineStr">
        <is>
          <t>製品</t>
        </is>
      </c>
      <c r="D13" s="16" t="inlineStr">
        <is>
          <t>個</t>
        </is>
      </c>
      <c r="E13" s="17" t="n">
        <v>11800</v>
      </c>
      <c r="F13" s="17" t="n">
        <v>9207</v>
      </c>
      <c r="G13" s="17" t="n">
        <v>32000</v>
      </c>
      <c r="H13" s="17" t="n">
        <v>51200</v>
      </c>
      <c r="I13" s="17" t="n">
        <v>128000</v>
      </c>
      <c r="J13" s="18">
        <f>IF(I13=0,"",E13/(I13/19.5))</f>
        <v/>
      </c>
      <c r="K13" s="19" t="n">
        <v>264</v>
      </c>
      <c r="L13" s="19">
        <f>E13*K13</f>
        <v/>
      </c>
      <c r="M13" s="16">
        <f>IF(E13&lt;G13,"安全在庫割れ",IF(E13&lt;H13,"発注点割れ",""))</f>
        <v/>
      </c>
      <c r="N13" s="15" t="inlineStr">
        <is>
          <t>製品倉庫（出荷場）</t>
        </is>
      </c>
      <c r="O13" s="16" t="inlineStr">
        <is>
          <t>2026-06-30</t>
        </is>
      </c>
      <c r="P13" s="15" t="inlineStr">
        <is>
          <t>2026年4月量産開始の新機種。安全在庫（5日分）に届いていない</t>
        </is>
      </c>
    </row>
    <row r="14">
      <c r="A14" s="4" t="inlineStr">
        <is>
          <t>U-3101-00</t>
        </is>
      </c>
      <c r="B14" s="4" t="inlineStr">
        <is>
          <t>接点ユニット（2c標準）</t>
        </is>
      </c>
      <c r="C14" s="11" t="inlineStr">
        <is>
          <t>ユニット</t>
        </is>
      </c>
      <c r="D14" s="11" t="inlineStr">
        <is>
          <t>個</t>
        </is>
      </c>
      <c r="E14" s="12" t="n">
        <v>91129</v>
      </c>
      <c r="F14" s="12" t="n">
        <v>22538</v>
      </c>
      <c r="G14" s="12" t="n">
        <v>45300</v>
      </c>
      <c r="H14" s="12" t="n">
        <v>60400</v>
      </c>
      <c r="I14" s="12" t="n">
        <v>302000</v>
      </c>
      <c r="J14" s="13">
        <f>IF(I14=0,"",E14/(I14/19.5))</f>
        <v/>
      </c>
      <c r="K14" s="14" t="n">
        <v>214</v>
      </c>
      <c r="L14" s="14">
        <f>E14*K14</f>
        <v/>
      </c>
      <c r="M14" s="11">
        <f>IF(E14&lt;G14,"安全在庫割れ",IF(E14&lt;H14,"発注点割れ",""))</f>
        <v/>
      </c>
      <c r="N14" s="4" t="inlineStr">
        <is>
          <t>工程内ストア</t>
        </is>
      </c>
      <c r="O14" s="11" t="inlineStr">
        <is>
          <t>2026-06-30</t>
        </is>
      </c>
      <c r="P14" s="4" t="inlineStr"/>
    </row>
    <row r="15">
      <c r="A15" s="4" t="inlineStr">
        <is>
          <t>U-3102-00</t>
        </is>
      </c>
      <c r="B15" s="4" t="inlineStr">
        <is>
          <t>接点ユニット（高容量）</t>
        </is>
      </c>
      <c r="C15" s="11" t="inlineStr">
        <is>
          <t>ユニット</t>
        </is>
      </c>
      <c r="D15" s="11" t="inlineStr">
        <is>
          <t>個</t>
        </is>
      </c>
      <c r="E15" s="12" t="n">
        <v>2967</v>
      </c>
      <c r="F15" s="12" t="n">
        <v>694</v>
      </c>
      <c r="G15" s="12" t="n">
        <v>1650</v>
      </c>
      <c r="H15" s="12" t="n">
        <v>2200</v>
      </c>
      <c r="I15" s="12" t="n">
        <v>11000</v>
      </c>
      <c r="J15" s="13">
        <f>IF(I15=0,"",E15/(I15/19.5))</f>
        <v/>
      </c>
      <c r="K15" s="14" t="n">
        <v>398</v>
      </c>
      <c r="L15" s="14">
        <f>E15*K15</f>
        <v/>
      </c>
      <c r="M15" s="11">
        <f>IF(E15&lt;G15,"安全在庫割れ",IF(E15&lt;H15,"発注点割れ",""))</f>
        <v/>
      </c>
      <c r="N15" s="4" t="inlineStr">
        <is>
          <t>工程内ストア</t>
        </is>
      </c>
      <c r="O15" s="11" t="inlineStr">
        <is>
          <t>2026-06-30</t>
        </is>
      </c>
      <c r="P15" s="4" t="inlineStr"/>
    </row>
    <row r="16">
      <c r="A16" s="4" t="inlineStr">
        <is>
          <t>U-3110-00</t>
        </is>
      </c>
      <c r="B16" s="4" t="inlineStr">
        <is>
          <t>コイル組立（DC12V）</t>
        </is>
      </c>
      <c r="C16" s="11" t="inlineStr">
        <is>
          <t>ユニット</t>
        </is>
      </c>
      <c r="D16" s="11" t="inlineStr">
        <is>
          <t>個</t>
        </is>
      </c>
      <c r="E16" s="12" t="n">
        <v>74160</v>
      </c>
      <c r="F16" s="12" t="n">
        <v>19320</v>
      </c>
      <c r="G16" s="12" t="n">
        <v>32550</v>
      </c>
      <c r="H16" s="12" t="n">
        <v>54250</v>
      </c>
      <c r="I16" s="12" t="n">
        <v>217000</v>
      </c>
      <c r="J16" s="13">
        <f>IF(I16=0,"",E16/(I16/19.5))</f>
        <v/>
      </c>
      <c r="K16" s="14" t="n">
        <v>246</v>
      </c>
      <c r="L16" s="14">
        <f>E16*K16</f>
        <v/>
      </c>
      <c r="M16" s="11">
        <f>IF(E16&lt;G16,"安全在庫割れ",IF(E16&lt;H16,"発注点割れ",""))</f>
        <v/>
      </c>
      <c r="N16" s="4" t="inlineStr">
        <is>
          <t>工程内ストア</t>
        </is>
      </c>
      <c r="O16" s="11" t="inlineStr">
        <is>
          <t>2026-06-30</t>
        </is>
      </c>
      <c r="P16" s="4" t="inlineStr"/>
    </row>
    <row r="17">
      <c r="A17" s="4" t="inlineStr">
        <is>
          <t>U-3111-00</t>
        </is>
      </c>
      <c r="B17" s="4" t="inlineStr">
        <is>
          <t>コイル組立（DC24V）</t>
        </is>
      </c>
      <c r="C17" s="11" t="inlineStr">
        <is>
          <t>ユニット</t>
        </is>
      </c>
      <c r="D17" s="11" t="inlineStr">
        <is>
          <t>個</t>
        </is>
      </c>
      <c r="E17" s="12" t="n">
        <v>29736</v>
      </c>
      <c r="F17" s="12" t="n">
        <v>7441</v>
      </c>
      <c r="G17" s="12" t="n">
        <v>14400</v>
      </c>
      <c r="H17" s="12" t="n">
        <v>24000</v>
      </c>
      <c r="I17" s="12" t="n">
        <v>96000</v>
      </c>
      <c r="J17" s="13">
        <f>IF(I17=0,"",E17/(I17/19.5))</f>
        <v/>
      </c>
      <c r="K17" s="14" t="n">
        <v>252</v>
      </c>
      <c r="L17" s="14">
        <f>E17*K17</f>
        <v/>
      </c>
      <c r="M17" s="11">
        <f>IF(E17&lt;G17,"安全在庫割れ",IF(E17&lt;H17,"発注点割れ",""))</f>
        <v/>
      </c>
      <c r="N17" s="4" t="inlineStr">
        <is>
          <t>工程内ストア</t>
        </is>
      </c>
      <c r="O17" s="11" t="inlineStr">
        <is>
          <t>2026-06-30</t>
        </is>
      </c>
      <c r="P17" s="4" t="inlineStr"/>
    </row>
    <row r="18">
      <c r="A18" s="4" t="inlineStr">
        <is>
          <t>U-3120-00</t>
        </is>
      </c>
      <c r="B18" s="4" t="inlineStr">
        <is>
          <t>ベース組立</t>
        </is>
      </c>
      <c r="C18" s="11" t="inlineStr">
        <is>
          <t>ユニット</t>
        </is>
      </c>
      <c r="D18" s="11" t="inlineStr">
        <is>
          <t>個</t>
        </is>
      </c>
      <c r="E18" s="12" t="n">
        <v>109472</v>
      </c>
      <c r="F18" s="12" t="n">
        <v>28768</v>
      </c>
      <c r="G18" s="12" t="n">
        <v>46950</v>
      </c>
      <c r="H18" s="12" t="n">
        <v>62600</v>
      </c>
      <c r="I18" s="12" t="n">
        <v>313000</v>
      </c>
      <c r="J18" s="13">
        <f>IF(I18=0,"",E18/(I18/19.5))</f>
        <v/>
      </c>
      <c r="K18" s="14" t="n">
        <v>132</v>
      </c>
      <c r="L18" s="14">
        <f>E18*K18</f>
        <v/>
      </c>
      <c r="M18" s="11">
        <f>IF(E18&lt;G18,"安全在庫割れ",IF(E18&lt;H18,"発注点割れ",""))</f>
        <v/>
      </c>
      <c r="N18" s="4" t="inlineStr">
        <is>
          <t>工程内ストア</t>
        </is>
      </c>
      <c r="O18" s="11" t="inlineStr">
        <is>
          <t>2026-06-30</t>
        </is>
      </c>
      <c r="P18" s="4" t="inlineStr"/>
    </row>
    <row r="19">
      <c r="A19" s="4" t="inlineStr">
        <is>
          <t>U-3201-00</t>
        </is>
      </c>
      <c r="B19" s="4" t="inlineStr">
        <is>
          <t>ソレノイド組立（標準）</t>
        </is>
      </c>
      <c r="C19" s="11" t="inlineStr">
        <is>
          <t>ユニット</t>
        </is>
      </c>
      <c r="D19" s="11" t="inlineStr">
        <is>
          <t>個</t>
        </is>
      </c>
      <c r="E19" s="12" t="n">
        <v>12359</v>
      </c>
      <c r="F19" s="12" t="n">
        <v>2528</v>
      </c>
      <c r="G19" s="12" t="n">
        <v>8475</v>
      </c>
      <c r="H19" s="12" t="n">
        <v>14125</v>
      </c>
      <c r="I19" s="12" t="n">
        <v>56500</v>
      </c>
      <c r="J19" s="13">
        <f>IF(I19=0,"",E19/(I19/19.5))</f>
        <v/>
      </c>
      <c r="K19" s="14" t="n">
        <v>742</v>
      </c>
      <c r="L19" s="14">
        <f>E19*K19</f>
        <v/>
      </c>
      <c r="M19" s="11">
        <f>IF(E19&lt;G19,"安全在庫割れ",IF(E19&lt;H19,"発注点割れ",""))</f>
        <v/>
      </c>
      <c r="N19" s="4" t="inlineStr">
        <is>
          <t>工程内ストア</t>
        </is>
      </c>
      <c r="O19" s="11" t="inlineStr">
        <is>
          <t>2026-06-30</t>
        </is>
      </c>
      <c r="P19" s="4" t="inlineStr"/>
    </row>
    <row r="20">
      <c r="A20" s="4" t="inlineStr">
        <is>
          <t>U-3202-00</t>
        </is>
      </c>
      <c r="B20" s="4" t="inlineStr">
        <is>
          <t>ソレノイド組立（省電力）</t>
        </is>
      </c>
      <c r="C20" s="11" t="inlineStr">
        <is>
          <t>ユニット</t>
        </is>
      </c>
      <c r="D20" s="11" t="inlineStr">
        <is>
          <t>個</t>
        </is>
      </c>
      <c r="E20" s="12" t="n">
        <v>971</v>
      </c>
      <c r="F20" s="12" t="n">
        <v>173</v>
      </c>
      <c r="G20" s="12" t="n">
        <v>780</v>
      </c>
      <c r="H20" s="12" t="n">
        <v>1560</v>
      </c>
      <c r="I20" s="12" t="n">
        <v>5200</v>
      </c>
      <c r="J20" s="13">
        <f>IF(I20=0,"",E20/(I20/19.5))</f>
        <v/>
      </c>
      <c r="K20" s="14" t="n">
        <v>1180</v>
      </c>
      <c r="L20" s="14">
        <f>E20*K20</f>
        <v/>
      </c>
      <c r="M20" s="11">
        <f>IF(E20&lt;G20,"安全在庫割れ",IF(E20&lt;H20,"発注点割れ",""))</f>
        <v/>
      </c>
      <c r="N20" s="4" t="inlineStr">
        <is>
          <t>工程内ストア</t>
        </is>
      </c>
      <c r="O20" s="11" t="inlineStr">
        <is>
          <t>2026-06-30</t>
        </is>
      </c>
      <c r="P20" s="4" t="inlineStr"/>
    </row>
    <row r="21">
      <c r="A21" s="4" t="inlineStr">
        <is>
          <t>U-3210-00</t>
        </is>
      </c>
      <c r="B21" s="4" t="inlineStr">
        <is>
          <t>弁体組立（3ポート）</t>
        </is>
      </c>
      <c r="C21" s="11" t="inlineStr">
        <is>
          <t>ユニット</t>
        </is>
      </c>
      <c r="D21" s="11" t="inlineStr">
        <is>
          <t>個</t>
        </is>
      </c>
      <c r="E21" s="12" t="n">
        <v>6339</v>
      </c>
      <c r="F21" s="12" t="n">
        <v>1449</v>
      </c>
      <c r="G21" s="12" t="n">
        <v>3675</v>
      </c>
      <c r="H21" s="12" t="n">
        <v>4900</v>
      </c>
      <c r="I21" s="12" t="n">
        <v>24500</v>
      </c>
      <c r="J21" s="13">
        <f>IF(I21=0,"",E21/(I21/19.5))</f>
        <v/>
      </c>
      <c r="K21" s="14" t="n">
        <v>386</v>
      </c>
      <c r="L21" s="14">
        <f>E21*K21</f>
        <v/>
      </c>
      <c r="M21" s="11">
        <f>IF(E21&lt;G21,"安全在庫割れ",IF(E21&lt;H21,"発注点割れ",""))</f>
        <v/>
      </c>
      <c r="N21" s="4" t="inlineStr">
        <is>
          <t>工程内ストア</t>
        </is>
      </c>
      <c r="O21" s="11" t="inlineStr">
        <is>
          <t>2026-06-30</t>
        </is>
      </c>
      <c r="P21" s="4" t="inlineStr"/>
    </row>
    <row r="22">
      <c r="A22" s="4" t="inlineStr">
        <is>
          <t>U-3211-00</t>
        </is>
      </c>
      <c r="B22" s="4" t="inlineStr">
        <is>
          <t>弁体組立（5ポート）</t>
        </is>
      </c>
      <c r="C22" s="11" t="inlineStr">
        <is>
          <t>ユニット</t>
        </is>
      </c>
      <c r="D22" s="11" t="inlineStr">
        <is>
          <t>個</t>
        </is>
      </c>
      <c r="E22" s="12" t="n">
        <v>8435</v>
      </c>
      <c r="F22" s="12" t="n">
        <v>1772</v>
      </c>
      <c r="G22" s="12" t="n">
        <v>5580</v>
      </c>
      <c r="H22" s="12" t="n">
        <v>7440</v>
      </c>
      <c r="I22" s="12" t="n">
        <v>37200</v>
      </c>
      <c r="J22" s="13">
        <f>IF(I22=0,"",E22/(I22/19.5))</f>
        <v/>
      </c>
      <c r="K22" s="14" t="n">
        <v>524</v>
      </c>
      <c r="L22" s="14">
        <f>E22*K22</f>
        <v/>
      </c>
      <c r="M22" s="11">
        <f>IF(E22&lt;G22,"安全在庫割れ",IF(E22&lt;H22,"発注点割れ",""))</f>
        <v/>
      </c>
      <c r="N22" s="4" t="inlineStr">
        <is>
          <t>工程内ストア</t>
        </is>
      </c>
      <c r="O22" s="11" t="inlineStr">
        <is>
          <t>2026-06-30</t>
        </is>
      </c>
      <c r="P22" s="4" t="inlineStr"/>
    </row>
    <row r="23">
      <c r="A23" s="4" t="inlineStr">
        <is>
          <t>U-3220-00</t>
        </is>
      </c>
      <c r="B23" s="4" t="inlineStr">
        <is>
          <t>ボディ組立（3ポート）</t>
        </is>
      </c>
      <c r="C23" s="11" t="inlineStr">
        <is>
          <t>ユニット</t>
        </is>
      </c>
      <c r="D23" s="11" t="inlineStr">
        <is>
          <t>個</t>
        </is>
      </c>
      <c r="E23" s="12" t="n">
        <v>6370</v>
      </c>
      <c r="F23" s="12" t="n">
        <v>1460</v>
      </c>
      <c r="G23" s="12" t="n">
        <v>3675</v>
      </c>
      <c r="H23" s="12" t="n">
        <v>4900</v>
      </c>
      <c r="I23" s="12" t="n">
        <v>24500</v>
      </c>
      <c r="J23" s="13">
        <f>IF(I23=0,"",E23/(I23/19.5))</f>
        <v/>
      </c>
      <c r="K23" s="14" t="n">
        <v>612</v>
      </c>
      <c r="L23" s="14">
        <f>E23*K23</f>
        <v/>
      </c>
      <c r="M23" s="11">
        <f>IF(E23&lt;G23,"安全在庫割れ",IF(E23&lt;H23,"発注点割れ",""))</f>
        <v/>
      </c>
      <c r="N23" s="4" t="inlineStr">
        <is>
          <t>工程内ストア</t>
        </is>
      </c>
      <c r="O23" s="11" t="inlineStr">
        <is>
          <t>2026-06-30</t>
        </is>
      </c>
      <c r="P23" s="4" t="inlineStr"/>
    </row>
    <row r="24">
      <c r="A24" s="4" t="inlineStr">
        <is>
          <t>U-3221-00</t>
        </is>
      </c>
      <c r="B24" s="4" t="inlineStr">
        <is>
          <t>ボディ組立（5ポート）</t>
        </is>
      </c>
      <c r="C24" s="11" t="inlineStr">
        <is>
          <t>ユニット</t>
        </is>
      </c>
      <c r="D24" s="11" t="inlineStr">
        <is>
          <t>個</t>
        </is>
      </c>
      <c r="E24" s="12" t="n">
        <v>8482</v>
      </c>
      <c r="F24" s="12" t="n">
        <v>1789</v>
      </c>
      <c r="G24" s="12" t="n">
        <v>5580</v>
      </c>
      <c r="H24" s="12" t="n">
        <v>7440</v>
      </c>
      <c r="I24" s="12" t="n">
        <v>37200</v>
      </c>
      <c r="J24" s="13">
        <f>IF(I24=0,"",E24/(I24/19.5))</f>
        <v/>
      </c>
      <c r="K24" s="14" t="n">
        <v>806</v>
      </c>
      <c r="L24" s="14">
        <f>E24*K24</f>
        <v/>
      </c>
      <c r="M24" s="11">
        <f>IF(E24&lt;G24,"安全在庫割れ",IF(E24&lt;H24,"発注点割れ",""))</f>
        <v/>
      </c>
      <c r="N24" s="4" t="inlineStr">
        <is>
          <t>工程内ストア</t>
        </is>
      </c>
      <c r="O24" s="11" t="inlineStr">
        <is>
          <t>2026-06-30</t>
        </is>
      </c>
      <c r="P24" s="4" t="inlineStr"/>
    </row>
    <row r="25">
      <c r="A25" s="4" t="inlineStr">
        <is>
          <t>U-3301-00</t>
        </is>
      </c>
      <c r="B25" s="4" t="inlineStr">
        <is>
          <t>センサ素子組立（低圧）</t>
        </is>
      </c>
      <c r="C25" s="11" t="inlineStr">
        <is>
          <t>ユニット</t>
        </is>
      </c>
      <c r="D25" s="11" t="inlineStr">
        <is>
          <t>個</t>
        </is>
      </c>
      <c r="E25" s="12" t="n">
        <v>1659</v>
      </c>
      <c r="F25" s="12" t="n">
        <v>451</v>
      </c>
      <c r="G25" s="12" t="n">
        <v>645</v>
      </c>
      <c r="H25" s="12" t="n">
        <v>1290</v>
      </c>
      <c r="I25" s="12" t="n">
        <v>4300</v>
      </c>
      <c r="J25" s="13">
        <f>IF(I25=0,"",E25/(I25/19.5))</f>
        <v/>
      </c>
      <c r="K25" s="14" t="n">
        <v>2140</v>
      </c>
      <c r="L25" s="14">
        <f>E25*K25</f>
        <v/>
      </c>
      <c r="M25" s="11">
        <f>IF(E25&lt;G25,"安全在庫割れ",IF(E25&lt;H25,"発注点割れ",""))</f>
        <v/>
      </c>
      <c r="N25" s="4" t="inlineStr">
        <is>
          <t>工程内ストア</t>
        </is>
      </c>
      <c r="O25" s="11" t="inlineStr">
        <is>
          <t>2026-06-30</t>
        </is>
      </c>
      <c r="P25" s="4" t="inlineStr"/>
    </row>
    <row r="26">
      <c r="A26" s="4" t="inlineStr">
        <is>
          <t>U-3302-00</t>
        </is>
      </c>
      <c r="B26" s="4" t="inlineStr">
        <is>
          <t>センサ素子組立（高圧）</t>
        </is>
      </c>
      <c r="C26" s="11" t="inlineStr">
        <is>
          <t>ユニット</t>
        </is>
      </c>
      <c r="D26" s="11" t="inlineStr">
        <is>
          <t>個</t>
        </is>
      </c>
      <c r="E26" s="12" t="n">
        <v>1111</v>
      </c>
      <c r="F26" s="12" t="n">
        <v>293</v>
      </c>
      <c r="G26" s="12" t="n">
        <v>471</v>
      </c>
      <c r="H26" s="12" t="n">
        <v>942</v>
      </c>
      <c r="I26" s="12" t="n">
        <v>3140</v>
      </c>
      <c r="J26" s="13">
        <f>IF(I26=0,"",E26/(I26/19.5))</f>
        <v/>
      </c>
      <c r="K26" s="14" t="n">
        <v>2680</v>
      </c>
      <c r="L26" s="14">
        <f>E26*K26</f>
        <v/>
      </c>
      <c r="M26" s="11">
        <f>IF(E26&lt;G26,"安全在庫割れ",IF(E26&lt;H26,"発注点割れ",""))</f>
        <v/>
      </c>
      <c r="N26" s="4" t="inlineStr">
        <is>
          <t>工程内ストア</t>
        </is>
      </c>
      <c r="O26" s="11" t="inlineStr">
        <is>
          <t>2026-06-30</t>
        </is>
      </c>
      <c r="P26" s="4" t="inlineStr"/>
    </row>
    <row r="27">
      <c r="A27" s="4" t="inlineStr">
        <is>
          <t>U-3310-00</t>
        </is>
      </c>
      <c r="B27" s="4" t="inlineStr">
        <is>
          <t>アンプ基板組立（標準）</t>
        </is>
      </c>
      <c r="C27" s="11" t="inlineStr">
        <is>
          <t>ユニット</t>
        </is>
      </c>
      <c r="D27" s="11" t="inlineStr">
        <is>
          <t>個</t>
        </is>
      </c>
      <c r="E27" s="12" t="n">
        <v>4774</v>
      </c>
      <c r="F27" s="12" t="n">
        <v>193</v>
      </c>
      <c r="G27" s="12" t="n">
        <v>2250</v>
      </c>
      <c r="H27" s="12" t="n">
        <v>11250</v>
      </c>
      <c r="I27" s="12" t="n">
        <v>7200</v>
      </c>
      <c r="J27" s="13">
        <f>IF(I27=0,"",E27/(I27/19.5))</f>
        <v/>
      </c>
      <c r="K27" s="14" t="n">
        <v>2260</v>
      </c>
      <c r="L27" s="14">
        <f>E27*K27</f>
        <v/>
      </c>
      <c r="M27" s="11">
        <f>IF(E27&lt;G27,"安全在庫割れ",IF(E27&lt;H27,"発注点割れ",""))</f>
        <v/>
      </c>
      <c r="N27" s="4" t="inlineStr">
        <is>
          <t>部品倉庫A</t>
        </is>
      </c>
      <c r="O27" s="11" t="inlineStr">
        <is>
          <t>2026-06-30</t>
        </is>
      </c>
      <c r="P27" s="4" t="inlineStr"/>
    </row>
    <row r="28">
      <c r="A28" s="4" t="inlineStr">
        <is>
          <t>U-3311-00</t>
        </is>
      </c>
      <c r="B28" s="4" t="inlineStr">
        <is>
          <t>アンプ基板組立（防爆）</t>
        </is>
      </c>
      <c r="C28" s="11" t="inlineStr">
        <is>
          <t>ユニット</t>
        </is>
      </c>
      <c r="D28" s="11" t="inlineStr">
        <is>
          <t>個</t>
        </is>
      </c>
      <c r="E28" s="12" t="n">
        <v>317</v>
      </c>
      <c r="F28" s="12" t="n">
        <v>25</v>
      </c>
      <c r="G28" s="12" t="n">
        <v>90</v>
      </c>
      <c r="H28" s="12" t="n">
        <v>450</v>
      </c>
      <c r="I28" s="12" t="n">
        <v>240</v>
      </c>
      <c r="J28" s="13">
        <f>IF(I28=0,"",E28/(I28/19.5))</f>
        <v/>
      </c>
      <c r="K28" s="14" t="n">
        <v>3480</v>
      </c>
      <c r="L28" s="14">
        <f>E28*K28</f>
        <v/>
      </c>
      <c r="M28" s="11">
        <f>IF(E28&lt;G28,"安全在庫割れ",IF(E28&lt;H28,"発注点割れ",""))</f>
        <v/>
      </c>
      <c r="N28" s="4" t="inlineStr">
        <is>
          <t>部品倉庫A</t>
        </is>
      </c>
      <c r="O28" s="11" t="inlineStr">
        <is>
          <t>2026-06-30</t>
        </is>
      </c>
      <c r="P28" s="4" t="inlineStr"/>
    </row>
    <row r="29">
      <c r="A29" s="4" t="inlineStr">
        <is>
          <t>U-3320-00</t>
        </is>
      </c>
      <c r="B29" s="4" t="inlineStr">
        <is>
          <t>ハウジング組立（低圧）</t>
        </is>
      </c>
      <c r="C29" s="11" t="inlineStr">
        <is>
          <t>ユニット</t>
        </is>
      </c>
      <c r="D29" s="11" t="inlineStr">
        <is>
          <t>個</t>
        </is>
      </c>
      <c r="E29" s="12" t="n">
        <v>761</v>
      </c>
      <c r="F29" s="12" t="n">
        <v>128</v>
      </c>
      <c r="G29" s="12" t="n">
        <v>645</v>
      </c>
      <c r="H29" s="12" t="n">
        <v>860</v>
      </c>
      <c r="I29" s="12" t="n">
        <v>4300</v>
      </c>
      <c r="J29" s="13">
        <f>IF(I29=0,"",E29/(I29/19.5))</f>
        <v/>
      </c>
      <c r="K29" s="14" t="n">
        <v>1640</v>
      </c>
      <c r="L29" s="14">
        <f>E29*K29</f>
        <v/>
      </c>
      <c r="M29" s="11">
        <f>IF(E29&lt;G29,"安全在庫割れ",IF(E29&lt;H29,"発注点割れ",""))</f>
        <v/>
      </c>
      <c r="N29" s="4" t="inlineStr">
        <is>
          <t>工程内ストア</t>
        </is>
      </c>
      <c r="O29" s="11" t="inlineStr">
        <is>
          <t>2026-06-30</t>
        </is>
      </c>
      <c r="P29" s="4" t="inlineStr"/>
    </row>
    <row r="30">
      <c r="A30" s="4" t="inlineStr">
        <is>
          <t>U-3321-00</t>
        </is>
      </c>
      <c r="B30" s="4" t="inlineStr">
        <is>
          <t>ハウジング組立（高圧）</t>
        </is>
      </c>
      <c r="C30" s="11" t="inlineStr">
        <is>
          <t>ユニット</t>
        </is>
      </c>
      <c r="D30" s="11" t="inlineStr">
        <is>
          <t>個</t>
        </is>
      </c>
      <c r="E30" s="12" t="n">
        <v>1146</v>
      </c>
      <c r="F30" s="12" t="n">
        <v>314</v>
      </c>
      <c r="G30" s="12" t="n">
        <v>435</v>
      </c>
      <c r="H30" s="12" t="n">
        <v>580</v>
      </c>
      <c r="I30" s="12" t="n">
        <v>2900</v>
      </c>
      <c r="J30" s="13">
        <f>IF(I30=0,"",E30/(I30/19.5))</f>
        <v/>
      </c>
      <c r="K30" s="14" t="n">
        <v>1980</v>
      </c>
      <c r="L30" s="14">
        <f>E30*K30</f>
        <v/>
      </c>
      <c r="M30" s="11">
        <f>IF(E30&lt;G30,"安全在庫割れ",IF(E30&lt;H30,"発注点割れ",""))</f>
        <v/>
      </c>
      <c r="N30" s="4" t="inlineStr">
        <is>
          <t>工程内ストア</t>
        </is>
      </c>
      <c r="O30" s="11" t="inlineStr">
        <is>
          <t>2026-06-30</t>
        </is>
      </c>
      <c r="P30" s="4" t="inlineStr"/>
    </row>
    <row r="31">
      <c r="A31" s="4" t="inlineStr">
        <is>
          <t>U-3322-00</t>
        </is>
      </c>
      <c r="B31" s="4" t="inlineStr">
        <is>
          <t>ハウジング組立（防爆）</t>
        </is>
      </c>
      <c r="C31" s="11" t="inlineStr">
        <is>
          <t>ユニット</t>
        </is>
      </c>
      <c r="D31" s="11" t="inlineStr">
        <is>
          <t>個</t>
        </is>
      </c>
      <c r="E31" s="12" t="n">
        <v>87</v>
      </c>
      <c r="F31" s="12" t="n">
        <v>23</v>
      </c>
      <c r="G31" s="12" t="n">
        <v>36</v>
      </c>
      <c r="H31" s="12" t="n">
        <v>60</v>
      </c>
      <c r="I31" s="12" t="n">
        <v>240</v>
      </c>
      <c r="J31" s="13">
        <f>IF(I31=0,"",E31/(I31/19.5))</f>
        <v/>
      </c>
      <c r="K31" s="14" t="n">
        <v>8600</v>
      </c>
      <c r="L31" s="14">
        <f>E31*K31</f>
        <v/>
      </c>
      <c r="M31" s="11">
        <f>IF(E31&lt;G31,"安全在庫割れ",IF(E31&lt;H31,"発注点割れ",""))</f>
        <v/>
      </c>
      <c r="N31" s="4" t="inlineStr">
        <is>
          <t>工程内ストア</t>
        </is>
      </c>
      <c r="O31" s="11" t="inlineStr">
        <is>
          <t>2026-06-30</t>
        </is>
      </c>
      <c r="P31" s="4" t="inlineStr"/>
    </row>
    <row r="32">
      <c r="A32" s="4" t="inlineStr">
        <is>
          <t>U-3401-00</t>
        </is>
      </c>
      <c r="B32" s="4" t="inlineStr">
        <is>
          <t>端子組立（8極）</t>
        </is>
      </c>
      <c r="C32" s="11" t="inlineStr">
        <is>
          <t>ユニット</t>
        </is>
      </c>
      <c r="D32" s="11" t="inlineStr">
        <is>
          <t>個</t>
        </is>
      </c>
      <c r="E32" s="12" t="n">
        <v>121952</v>
      </c>
      <c r="F32" s="12" t="n">
        <v>29895</v>
      </c>
      <c r="G32" s="12" t="n">
        <v>61800</v>
      </c>
      <c r="H32" s="12" t="n">
        <v>82400</v>
      </c>
      <c r="I32" s="12" t="n">
        <v>412000</v>
      </c>
      <c r="J32" s="13">
        <f>IF(I32=0,"",E32/(I32/19.5))</f>
        <v/>
      </c>
      <c r="K32" s="14" t="n">
        <v>48</v>
      </c>
      <c r="L32" s="14">
        <f>E32*K32</f>
        <v/>
      </c>
      <c r="M32" s="11">
        <f>IF(E32&lt;G32,"安全在庫割れ",IF(E32&lt;H32,"発注点割れ",""))</f>
        <v/>
      </c>
      <c r="N32" s="4" t="inlineStr">
        <is>
          <t>工程内ストア</t>
        </is>
      </c>
      <c r="O32" s="11" t="inlineStr">
        <is>
          <t>2026-06-30</t>
        </is>
      </c>
      <c r="P32" s="4" t="inlineStr"/>
    </row>
    <row r="33">
      <c r="A33" s="4" t="inlineStr">
        <is>
          <t>U-3402-00</t>
        </is>
      </c>
      <c r="B33" s="4" t="inlineStr">
        <is>
          <t>端子組立（16極）</t>
        </is>
      </c>
      <c r="C33" s="11" t="inlineStr">
        <is>
          <t>ユニット</t>
        </is>
      </c>
      <c r="D33" s="11" t="inlineStr">
        <is>
          <t>個</t>
        </is>
      </c>
      <c r="E33" s="12" t="n">
        <v>219912</v>
      </c>
      <c r="F33" s="12" t="n">
        <v>50846</v>
      </c>
      <c r="G33" s="12" t="n">
        <v>124950</v>
      </c>
      <c r="H33" s="12" t="n">
        <v>166600</v>
      </c>
      <c r="I33" s="12" t="n">
        <v>833000</v>
      </c>
      <c r="J33" s="13">
        <f>IF(I33=0,"",E33/(I33/19.5))</f>
        <v/>
      </c>
      <c r="K33" s="14" t="n">
        <v>86</v>
      </c>
      <c r="L33" s="14">
        <f>E33*K33</f>
        <v/>
      </c>
      <c r="M33" s="11">
        <f>IF(E33&lt;G33,"安全在庫割れ",IF(E33&lt;H33,"発注点割れ",""))</f>
        <v/>
      </c>
      <c r="N33" s="4" t="inlineStr">
        <is>
          <t>工程内ストア</t>
        </is>
      </c>
      <c r="O33" s="11" t="inlineStr">
        <is>
          <t>2026-06-30</t>
        </is>
      </c>
      <c r="P33" s="4" t="inlineStr"/>
    </row>
    <row r="34">
      <c r="A34" s="4" t="inlineStr">
        <is>
          <t>P-4101-00</t>
        </is>
      </c>
      <c r="B34" s="4" t="inlineStr">
        <is>
          <t>ボビン（PBT）</t>
        </is>
      </c>
      <c r="C34" s="11" t="inlineStr">
        <is>
          <t>部品</t>
        </is>
      </c>
      <c r="D34" s="11" t="inlineStr">
        <is>
          <t>個</t>
        </is>
      </c>
      <c r="E34" s="12" t="n">
        <v>108533</v>
      </c>
      <c r="F34" s="12" t="n">
        <v>28430</v>
      </c>
      <c r="G34" s="12" t="n">
        <v>46950</v>
      </c>
      <c r="H34" s="12" t="n">
        <v>78250</v>
      </c>
      <c r="I34" s="12" t="n">
        <v>313000</v>
      </c>
      <c r="J34" s="13">
        <f>IF(I34=0,"",E34/(I34/19.5))</f>
        <v/>
      </c>
      <c r="K34" s="14" t="n">
        <v>12</v>
      </c>
      <c r="L34" s="14">
        <f>E34*K34</f>
        <v/>
      </c>
      <c r="M34" s="11">
        <f>IF(E34&lt;G34,"安全在庫割れ",IF(E34&lt;H34,"発注点割れ",""))</f>
        <v/>
      </c>
      <c r="N34" s="4" t="inlineStr">
        <is>
          <t>工程内ストア</t>
        </is>
      </c>
      <c r="O34" s="11" t="inlineStr">
        <is>
          <t>2026-06-30</t>
        </is>
      </c>
      <c r="P34" s="4" t="inlineStr"/>
    </row>
    <row r="35">
      <c r="A35" s="4" t="inlineStr">
        <is>
          <t>P-4102-00</t>
        </is>
      </c>
      <c r="B35" s="4" t="inlineStr">
        <is>
          <t>鉄心</t>
        </is>
      </c>
      <c r="C35" s="11" t="inlineStr">
        <is>
          <t>部品</t>
        </is>
      </c>
      <c r="D35" s="11" t="inlineStr">
        <is>
          <t>個</t>
        </is>
      </c>
      <c r="E35" s="12" t="n">
        <v>239007</v>
      </c>
      <c r="F35" s="12" t="n">
        <v>24824</v>
      </c>
      <c r="G35" s="12" t="n">
        <v>78250</v>
      </c>
      <c r="H35" s="12" t="n">
        <v>391250</v>
      </c>
      <c r="I35" s="12" t="n">
        <v>313000</v>
      </c>
      <c r="J35" s="13">
        <f>IF(I35=0,"",E35/(I35/19.5))</f>
        <v/>
      </c>
      <c r="K35" s="14" t="n">
        <v>18</v>
      </c>
      <c r="L35" s="14">
        <f>E35*K35</f>
        <v/>
      </c>
      <c r="M35" s="11">
        <f>IF(E35&lt;G35,"安全在庫割れ",IF(E35&lt;H35,"発注点割れ",""))</f>
        <v/>
      </c>
      <c r="N35" s="4" t="inlineStr">
        <is>
          <t>部品倉庫A</t>
        </is>
      </c>
      <c r="O35" s="11" t="inlineStr">
        <is>
          <t>2026-06-30</t>
        </is>
      </c>
      <c r="P35" s="4" t="inlineStr"/>
    </row>
    <row r="36">
      <c r="A36" s="4" t="inlineStr">
        <is>
          <t>P-4103-00</t>
        </is>
      </c>
      <c r="B36" s="4" t="inlineStr">
        <is>
          <t>継鉄</t>
        </is>
      </c>
      <c r="C36" s="11" t="inlineStr">
        <is>
          <t>部品</t>
        </is>
      </c>
      <c r="D36" s="11" t="inlineStr">
        <is>
          <t>個</t>
        </is>
      </c>
      <c r="E36" s="12" t="n">
        <v>222981</v>
      </c>
      <c r="F36" s="12" t="n">
        <v>21218</v>
      </c>
      <c r="G36" s="12" t="n">
        <v>78250</v>
      </c>
      <c r="H36" s="12" t="n">
        <v>391250</v>
      </c>
      <c r="I36" s="12" t="n">
        <v>313000</v>
      </c>
      <c r="J36" s="13">
        <f>IF(I36=0,"",E36/(I36/19.5))</f>
        <v/>
      </c>
      <c r="K36" s="14" t="n">
        <v>22</v>
      </c>
      <c r="L36" s="14">
        <f>E36*K36</f>
        <v/>
      </c>
      <c r="M36" s="11">
        <f>IF(E36&lt;G36,"安全在庫割れ",IF(E36&lt;H36,"発注点割れ",""))</f>
        <v/>
      </c>
      <c r="N36" s="4" t="inlineStr">
        <is>
          <t>部品倉庫A</t>
        </is>
      </c>
      <c r="O36" s="11" t="inlineStr">
        <is>
          <t>2026-06-30</t>
        </is>
      </c>
      <c r="P36" s="4" t="inlineStr"/>
    </row>
    <row r="37">
      <c r="A37" s="4" t="inlineStr">
        <is>
          <t>P-4104-00</t>
        </is>
      </c>
      <c r="B37" s="4" t="inlineStr">
        <is>
          <t>コイル端子</t>
        </is>
      </c>
      <c r="C37" s="11" t="inlineStr">
        <is>
          <t>部品</t>
        </is>
      </c>
      <c r="D37" s="11" t="inlineStr">
        <is>
          <t>個</t>
        </is>
      </c>
      <c r="E37" s="12" t="n">
        <v>156970</v>
      </c>
      <c r="F37" s="12" t="n">
        <v>35225</v>
      </c>
      <c r="G37" s="12" t="n">
        <v>93900</v>
      </c>
      <c r="H37" s="12" t="n">
        <v>156500</v>
      </c>
      <c r="I37" s="12" t="n">
        <v>626000</v>
      </c>
      <c r="J37" s="13">
        <f>IF(I37=0,"",E37/(I37/19.5))</f>
        <v/>
      </c>
      <c r="K37" s="14" t="n">
        <v>4</v>
      </c>
      <c r="L37" s="14">
        <f>E37*K37</f>
        <v/>
      </c>
      <c r="M37" s="11">
        <f>IF(E37&lt;G37,"安全在庫割れ",IF(E37&lt;H37,"発注点割れ",""))</f>
        <v/>
      </c>
      <c r="N37" s="4" t="inlineStr">
        <is>
          <t>工程内ストア</t>
        </is>
      </c>
      <c r="O37" s="11" t="inlineStr">
        <is>
          <t>2026-06-30</t>
        </is>
      </c>
      <c r="P37" s="4" t="inlineStr"/>
    </row>
    <row r="38">
      <c r="A38" s="4" t="inlineStr">
        <is>
          <t>P-4201-00</t>
        </is>
      </c>
      <c r="B38" s="4" t="inlineStr">
        <is>
          <t>可動接点ばね</t>
        </is>
      </c>
      <c r="C38" s="11" t="inlineStr">
        <is>
          <t>部品</t>
        </is>
      </c>
      <c r="D38" s="11" t="inlineStr">
        <is>
          <t>個</t>
        </is>
      </c>
      <c r="E38" s="12" t="n">
        <v>159305</v>
      </c>
      <c r="F38" s="12" t="n">
        <v>36814</v>
      </c>
      <c r="G38" s="12" t="n">
        <v>90600</v>
      </c>
      <c r="H38" s="12" t="n">
        <v>151000</v>
      </c>
      <c r="I38" s="12" t="n">
        <v>604000</v>
      </c>
      <c r="J38" s="13">
        <f>IF(I38=0,"",E38/(I38/19.5))</f>
        <v/>
      </c>
      <c r="K38" s="14" t="n">
        <v>9</v>
      </c>
      <c r="L38" s="14">
        <f>E38*K38</f>
        <v/>
      </c>
      <c r="M38" s="11">
        <f>IF(E38&lt;G38,"安全在庫割れ",IF(E38&lt;H38,"発注点割れ",""))</f>
        <v/>
      </c>
      <c r="N38" s="4" t="inlineStr">
        <is>
          <t>工程内ストア</t>
        </is>
      </c>
      <c r="O38" s="11" t="inlineStr">
        <is>
          <t>2026-06-30</t>
        </is>
      </c>
      <c r="P38" s="4" t="inlineStr"/>
    </row>
    <row r="39">
      <c r="A39" s="4" t="inlineStr">
        <is>
          <t>P-4202-00</t>
        </is>
      </c>
      <c r="B39" s="4" t="inlineStr">
        <is>
          <t>固定接点端子</t>
        </is>
      </c>
      <c r="C39" s="11" t="inlineStr">
        <is>
          <t>部品</t>
        </is>
      </c>
      <c r="D39" s="11" t="inlineStr">
        <is>
          <t>個</t>
        </is>
      </c>
      <c r="E39" s="12" t="n">
        <v>279954</v>
      </c>
      <c r="F39" s="12" t="n">
        <v>59711</v>
      </c>
      <c r="G39" s="12" t="n">
        <v>181200</v>
      </c>
      <c r="H39" s="12" t="n">
        <v>302000</v>
      </c>
      <c r="I39" s="12" t="n">
        <v>1208000</v>
      </c>
      <c r="J39" s="13">
        <f>IF(I39=0,"",E39/(I39/19.5))</f>
        <v/>
      </c>
      <c r="K39" s="14" t="n">
        <v>7</v>
      </c>
      <c r="L39" s="14">
        <f>E39*K39</f>
        <v/>
      </c>
      <c r="M39" s="11">
        <f>IF(E39&lt;G39,"安全在庫割れ",IF(E39&lt;H39,"発注点割れ",""))</f>
        <v/>
      </c>
      <c r="N39" s="4" t="inlineStr">
        <is>
          <t>工程内ストア</t>
        </is>
      </c>
      <c r="O39" s="11" t="inlineStr">
        <is>
          <t>2026-06-30</t>
        </is>
      </c>
      <c r="P39" s="4" t="inlineStr"/>
    </row>
    <row r="40">
      <c r="A40" s="15" t="inlineStr">
        <is>
          <t>P-4203-00</t>
        </is>
      </c>
      <c r="B40" s="15" t="inlineStr">
        <is>
          <t>接点（AgNi10）</t>
        </is>
      </c>
      <c r="C40" s="16" t="inlineStr">
        <is>
          <t>部品</t>
        </is>
      </c>
      <c r="D40" s="16" t="inlineStr">
        <is>
          <t>個</t>
        </is>
      </c>
      <c r="E40" s="17" t="n">
        <v>1850000</v>
      </c>
      <c r="F40" s="17" t="n">
        <v>91591</v>
      </c>
      <c r="G40" s="17" t="n">
        <v>906000</v>
      </c>
      <c r="H40" s="17" t="n">
        <v>4530000</v>
      </c>
      <c r="I40" s="17" t="n">
        <v>2416000</v>
      </c>
      <c r="J40" s="18">
        <f>IF(I40=0,"",E40/(I40/19.5))</f>
        <v/>
      </c>
      <c r="K40" s="19" t="n">
        <v>6</v>
      </c>
      <c r="L40" s="19">
        <f>E40*K40</f>
        <v/>
      </c>
      <c r="M40" s="16">
        <f>IF(E40&lt;G40,"安全在庫割れ",IF(E40&lt;H40,"発注点割れ",""))</f>
        <v/>
      </c>
      <c r="N40" s="15" t="inlineStr">
        <is>
          <t>部品倉庫A</t>
        </is>
      </c>
      <c r="O40" s="16" t="inlineStr">
        <is>
          <t>2026-06-30</t>
        </is>
      </c>
      <c r="P40" s="15" t="inlineStr">
        <is>
          <t>銀相場の高騰で購買が発注を絞っている。9月所要2,416,000に対し在庫不足。発注残150万個の回答納期は9月14日</t>
        </is>
      </c>
    </row>
    <row r="41">
      <c r="A41" s="4" t="inlineStr">
        <is>
          <t>P-4204-00</t>
        </is>
      </c>
      <c r="B41" s="4" t="inlineStr">
        <is>
          <t>カード（可動子）</t>
        </is>
      </c>
      <c r="C41" s="11" t="inlineStr">
        <is>
          <t>部品</t>
        </is>
      </c>
      <c r="D41" s="11" t="inlineStr">
        <is>
          <t>個</t>
        </is>
      </c>
      <c r="E41" s="12" t="n">
        <v>52506</v>
      </c>
      <c r="F41" s="12" t="n">
        <v>8260</v>
      </c>
      <c r="G41" s="12" t="n">
        <v>46950</v>
      </c>
      <c r="H41" s="12" t="n">
        <v>78250</v>
      </c>
      <c r="I41" s="12" t="n">
        <v>313000</v>
      </c>
      <c r="J41" s="13">
        <f>IF(I41=0,"",E41/(I41/19.5))</f>
        <v/>
      </c>
      <c r="K41" s="14" t="n">
        <v>5</v>
      </c>
      <c r="L41" s="14">
        <f>E41*K41</f>
        <v/>
      </c>
      <c r="M41" s="11">
        <f>IF(E41&lt;G41,"安全在庫割れ",IF(E41&lt;H41,"発注点割れ",""))</f>
        <v/>
      </c>
      <c r="N41" s="4" t="inlineStr">
        <is>
          <t>工程内ストア</t>
        </is>
      </c>
      <c r="O41" s="11" t="inlineStr">
        <is>
          <t>2026-06-30</t>
        </is>
      </c>
      <c r="P41" s="4" t="inlineStr"/>
    </row>
    <row r="42">
      <c r="A42" s="4" t="inlineStr">
        <is>
          <t>P-4205-00</t>
        </is>
      </c>
      <c r="B42" s="4" t="inlineStr">
        <is>
          <t>可動接点ばね（高容量）</t>
        </is>
      </c>
      <c r="C42" s="11" t="inlineStr">
        <is>
          <t>部品</t>
        </is>
      </c>
      <c r="D42" s="11" t="inlineStr">
        <is>
          <t>個</t>
        </is>
      </c>
      <c r="E42" s="12" t="n">
        <v>8487</v>
      </c>
      <c r="F42" s="12" t="n">
        <v>2307</v>
      </c>
      <c r="G42" s="12" t="n">
        <v>3300</v>
      </c>
      <c r="H42" s="12" t="n">
        <v>5500</v>
      </c>
      <c r="I42" s="12" t="n">
        <v>22000</v>
      </c>
      <c r="J42" s="13">
        <f>IF(I42=0,"",E42/(I42/19.5))</f>
        <v/>
      </c>
      <c r="K42" s="14" t="n">
        <v>16</v>
      </c>
      <c r="L42" s="14">
        <f>E42*K42</f>
        <v/>
      </c>
      <c r="M42" s="11">
        <f>IF(E42&lt;G42,"安全在庫割れ",IF(E42&lt;H42,"発注点割れ",""))</f>
        <v/>
      </c>
      <c r="N42" s="4" t="inlineStr">
        <is>
          <t>工程内ストア</t>
        </is>
      </c>
      <c r="O42" s="11" t="inlineStr">
        <is>
          <t>2026-06-30</t>
        </is>
      </c>
      <c r="P42" s="4" t="inlineStr"/>
    </row>
    <row r="43">
      <c r="A43" s="4" t="inlineStr">
        <is>
          <t>P-4206-00</t>
        </is>
      </c>
      <c r="B43" s="4" t="inlineStr">
        <is>
          <t>固定接点端子（高容量）</t>
        </is>
      </c>
      <c r="C43" s="11" t="inlineStr">
        <is>
          <t>部品</t>
        </is>
      </c>
      <c r="D43" s="11" t="inlineStr">
        <is>
          <t>個</t>
        </is>
      </c>
      <c r="E43" s="12" t="n">
        <v>15565</v>
      </c>
      <c r="F43" s="12" t="n">
        <v>4107</v>
      </c>
      <c r="G43" s="12" t="n">
        <v>6600</v>
      </c>
      <c r="H43" s="12" t="n">
        <v>11000</v>
      </c>
      <c r="I43" s="12" t="n">
        <v>44000</v>
      </c>
      <c r="J43" s="13">
        <f>IF(I43=0,"",E43/(I43/19.5))</f>
        <v/>
      </c>
      <c r="K43" s="14" t="n">
        <v>13</v>
      </c>
      <c r="L43" s="14">
        <f>E43*K43</f>
        <v/>
      </c>
      <c r="M43" s="11">
        <f>IF(E43&lt;G43,"安全在庫割れ",IF(E43&lt;H43,"発注点割れ",""))</f>
        <v/>
      </c>
      <c r="N43" s="4" t="inlineStr">
        <is>
          <t>工程内ストア</t>
        </is>
      </c>
      <c r="O43" s="11" t="inlineStr">
        <is>
          <t>2026-06-30</t>
        </is>
      </c>
      <c r="P43" s="4" t="inlineStr"/>
    </row>
    <row r="44">
      <c r="A44" s="4" t="inlineStr">
        <is>
          <t>P-4207-00</t>
        </is>
      </c>
      <c r="B44" s="4" t="inlineStr">
        <is>
          <t>接点（AgSnO2）</t>
        </is>
      </c>
      <c r="C44" s="11" t="inlineStr">
        <is>
          <t>部品</t>
        </is>
      </c>
      <c r="D44" s="11" t="inlineStr">
        <is>
          <t>個</t>
        </is>
      </c>
      <c r="E44" s="12" t="n">
        <v>119319</v>
      </c>
      <c r="F44" s="12" t="n">
        <v>7201</v>
      </c>
      <c r="G44" s="12" t="n">
        <v>38500</v>
      </c>
      <c r="H44" s="12" t="n">
        <v>192500</v>
      </c>
      <c r="I44" s="12" t="n">
        <v>88000</v>
      </c>
      <c r="J44" s="13">
        <f>IF(I44=0,"",E44/(I44/19.5))</f>
        <v/>
      </c>
      <c r="K44" s="14" t="n">
        <v>14</v>
      </c>
      <c r="L44" s="14">
        <f>E44*K44</f>
        <v/>
      </c>
      <c r="M44" s="11">
        <f>IF(E44&lt;G44,"安全在庫割れ",IF(E44&lt;H44,"発注点割れ",""))</f>
        <v/>
      </c>
      <c r="N44" s="4" t="inlineStr">
        <is>
          <t>部品倉庫A</t>
        </is>
      </c>
      <c r="O44" s="11" t="inlineStr">
        <is>
          <t>2026-06-30</t>
        </is>
      </c>
      <c r="P44" s="4" t="inlineStr"/>
    </row>
    <row r="45">
      <c r="A45" s="4" t="inlineStr">
        <is>
          <t>P-4301-00</t>
        </is>
      </c>
      <c r="B45" s="4" t="inlineStr">
        <is>
          <t>ベース（PBT）</t>
        </is>
      </c>
      <c r="C45" s="11" t="inlineStr">
        <is>
          <t>部品</t>
        </is>
      </c>
      <c r="D45" s="11" t="inlineStr">
        <is>
          <t>個</t>
        </is>
      </c>
      <c r="E45" s="12" t="n">
        <v>56575</v>
      </c>
      <c r="F45" s="12" t="n">
        <v>9725</v>
      </c>
      <c r="G45" s="12" t="n">
        <v>46950</v>
      </c>
      <c r="H45" s="12" t="n">
        <v>78250</v>
      </c>
      <c r="I45" s="12" t="n">
        <v>313000</v>
      </c>
      <c r="J45" s="13">
        <f>IF(I45=0,"",E45/(I45/19.5))</f>
        <v/>
      </c>
      <c r="K45" s="14" t="n">
        <v>21</v>
      </c>
      <c r="L45" s="14">
        <f>E45*K45</f>
        <v/>
      </c>
      <c r="M45" s="11">
        <f>IF(E45&lt;G45,"安全在庫割れ",IF(E45&lt;H45,"発注点割れ",""))</f>
        <v/>
      </c>
      <c r="N45" s="4" t="inlineStr">
        <is>
          <t>工程内ストア</t>
        </is>
      </c>
      <c r="O45" s="11" t="inlineStr">
        <is>
          <t>2026-06-30</t>
        </is>
      </c>
      <c r="P45" s="4" t="inlineStr"/>
    </row>
    <row r="46">
      <c r="A46" s="4" t="inlineStr">
        <is>
          <t>P-4302-00</t>
        </is>
      </c>
      <c r="B46" s="4" t="inlineStr">
        <is>
          <t>端子ピン</t>
        </is>
      </c>
      <c r="C46" s="11" t="inlineStr">
        <is>
          <t>部品</t>
        </is>
      </c>
      <c r="D46" s="11" t="inlineStr">
        <is>
          <t>個</t>
        </is>
      </c>
      <c r="E46" s="12" t="n">
        <v>2810740</v>
      </c>
      <c r="F46" s="12" t="n">
        <v>274313</v>
      </c>
      <c r="G46" s="12" t="n">
        <v>782500</v>
      </c>
      <c r="H46" s="12" t="n">
        <v>3912500</v>
      </c>
      <c r="I46" s="12" t="n">
        <v>2504000</v>
      </c>
      <c r="J46" s="13">
        <f>IF(I46=0,"",E46/(I46/19.5))</f>
        <v/>
      </c>
      <c r="K46" s="14" t="n">
        <v>3</v>
      </c>
      <c r="L46" s="14">
        <f>E46*K46</f>
        <v/>
      </c>
      <c r="M46" s="11">
        <f>IF(E46&lt;G46,"安全在庫割れ",IF(E46&lt;H46,"発注点割れ",""))</f>
        <v/>
      </c>
      <c r="N46" s="4" t="inlineStr">
        <is>
          <t>部品倉庫A</t>
        </is>
      </c>
      <c r="O46" s="11" t="inlineStr">
        <is>
          <t>2026-06-30</t>
        </is>
      </c>
      <c r="P46" s="4" t="inlineStr"/>
    </row>
    <row r="47">
      <c r="A47" s="4" t="inlineStr">
        <is>
          <t>P-4401-00</t>
        </is>
      </c>
      <c r="B47" s="4" t="inlineStr">
        <is>
          <t>ケース（PC）</t>
        </is>
      </c>
      <c r="C47" s="11" t="inlineStr">
        <is>
          <t>部品</t>
        </is>
      </c>
      <c r="D47" s="11" t="inlineStr">
        <is>
          <t>個</t>
        </is>
      </c>
      <c r="E47" s="12" t="n">
        <v>102982</v>
      </c>
      <c r="F47" s="12" t="n">
        <v>26806</v>
      </c>
      <c r="G47" s="12" t="n">
        <v>45300</v>
      </c>
      <c r="H47" s="12" t="n">
        <v>75500</v>
      </c>
      <c r="I47" s="12" t="n">
        <v>302000</v>
      </c>
      <c r="J47" s="13">
        <f>IF(I47=0,"",E47/(I47/19.5))</f>
        <v/>
      </c>
      <c r="K47" s="14" t="n">
        <v>26</v>
      </c>
      <c r="L47" s="14">
        <f>E47*K47</f>
        <v/>
      </c>
      <c r="M47" s="11">
        <f>IF(E47&lt;G47,"安全在庫割れ",IF(E47&lt;H47,"発注点割れ",""))</f>
        <v/>
      </c>
      <c r="N47" s="4" t="inlineStr">
        <is>
          <t>工程内ストア</t>
        </is>
      </c>
      <c r="O47" s="11" t="inlineStr">
        <is>
          <t>2026-06-30</t>
        </is>
      </c>
      <c r="P47" s="4" t="inlineStr"/>
    </row>
    <row r="48">
      <c r="A48" s="4" t="inlineStr">
        <is>
          <t>P-4402-00</t>
        </is>
      </c>
      <c r="B48" s="4" t="inlineStr">
        <is>
          <t>銘板ラベル</t>
        </is>
      </c>
      <c r="C48" s="11" t="inlineStr">
        <is>
          <t>部品</t>
        </is>
      </c>
      <c r="D48" s="11" t="inlineStr">
        <is>
          <t>枚</t>
        </is>
      </c>
      <c r="E48" s="12" t="n">
        <v>144143</v>
      </c>
      <c r="F48" s="12" t="n">
        <v>29516</v>
      </c>
      <c r="G48" s="12" t="n">
        <v>57321</v>
      </c>
      <c r="H48" s="12" t="n">
        <v>248391</v>
      </c>
      <c r="I48" s="12" t="n">
        <v>382140</v>
      </c>
      <c r="J48" s="13">
        <f>IF(I48=0,"",E48/(I48/19.5))</f>
        <v/>
      </c>
      <c r="K48" s="14" t="n">
        <v>2</v>
      </c>
      <c r="L48" s="14">
        <f>E48*K48</f>
        <v/>
      </c>
      <c r="M48" s="11">
        <f>IF(E48&lt;G48,"安全在庫割れ",IF(E48&lt;H48,"発注点割れ",""))</f>
        <v/>
      </c>
      <c r="N48" s="4" t="inlineStr">
        <is>
          <t>部品倉庫A</t>
        </is>
      </c>
      <c r="O48" s="11" t="inlineStr">
        <is>
          <t>2026-06-30</t>
        </is>
      </c>
      <c r="P48" s="4" t="inlineStr"/>
    </row>
    <row r="49">
      <c r="A49" s="4" t="inlineStr">
        <is>
          <t>P-4403-00</t>
        </is>
      </c>
      <c r="B49" s="4" t="inlineStr">
        <is>
          <t>ケース（PC・H形）</t>
        </is>
      </c>
      <c r="C49" s="11" t="inlineStr">
        <is>
          <t>部品</t>
        </is>
      </c>
      <c r="D49" s="11" t="inlineStr">
        <is>
          <t>個</t>
        </is>
      </c>
      <c r="E49" s="12" t="n">
        <v>3047</v>
      </c>
      <c r="F49" s="12" t="n">
        <v>723</v>
      </c>
      <c r="G49" s="12" t="n">
        <v>1650</v>
      </c>
      <c r="H49" s="12" t="n">
        <v>2750</v>
      </c>
      <c r="I49" s="12" t="n">
        <v>11000</v>
      </c>
      <c r="J49" s="13">
        <f>IF(I49=0,"",E49/(I49/19.5))</f>
        <v/>
      </c>
      <c r="K49" s="14" t="n">
        <v>31</v>
      </c>
      <c r="L49" s="14">
        <f>E49*K49</f>
        <v/>
      </c>
      <c r="M49" s="11">
        <f>IF(E49&lt;G49,"安全在庫割れ",IF(E49&lt;H49,"発注点割れ",""))</f>
        <v/>
      </c>
      <c r="N49" s="4" t="inlineStr">
        <is>
          <t>工程内ストア</t>
        </is>
      </c>
      <c r="O49" s="11" t="inlineStr">
        <is>
          <t>2026-06-30</t>
        </is>
      </c>
      <c r="P49" s="4" t="inlineStr"/>
    </row>
    <row r="50">
      <c r="A50" s="4" t="inlineStr">
        <is>
          <t>P-4501-00</t>
        </is>
      </c>
      <c r="B50" s="4" t="inlineStr">
        <is>
          <t>ボビン（SV用）</t>
        </is>
      </c>
      <c r="C50" s="11" t="inlineStr">
        <is>
          <t>部品</t>
        </is>
      </c>
      <c r="D50" s="11" t="inlineStr">
        <is>
          <t>個</t>
        </is>
      </c>
      <c r="E50" s="12" t="n">
        <v>15919</v>
      </c>
      <c r="F50" s="12" t="n">
        <v>3633</v>
      </c>
      <c r="G50" s="12" t="n">
        <v>9255</v>
      </c>
      <c r="H50" s="12" t="n">
        <v>15425</v>
      </c>
      <c r="I50" s="12" t="n">
        <v>61700</v>
      </c>
      <c r="J50" s="13">
        <f>IF(I50=0,"",E50/(I50/19.5))</f>
        <v/>
      </c>
      <c r="K50" s="14" t="n">
        <v>28</v>
      </c>
      <c r="L50" s="14">
        <f>E50*K50</f>
        <v/>
      </c>
      <c r="M50" s="11">
        <f>IF(E50&lt;G50,"安全在庫割れ",IF(E50&lt;H50,"発注点割れ",""))</f>
        <v/>
      </c>
      <c r="N50" s="4" t="inlineStr">
        <is>
          <t>工程内ストア</t>
        </is>
      </c>
      <c r="O50" s="11" t="inlineStr">
        <is>
          <t>2026-06-30</t>
        </is>
      </c>
      <c r="P50" s="4" t="inlineStr"/>
    </row>
    <row r="51">
      <c r="A51" s="4" t="inlineStr">
        <is>
          <t>P-4502-00</t>
        </is>
      </c>
      <c r="B51" s="4" t="inlineStr">
        <is>
          <t>プランジャ</t>
        </is>
      </c>
      <c r="C51" s="11" t="inlineStr">
        <is>
          <t>部品</t>
        </is>
      </c>
      <c r="D51" s="11" t="inlineStr">
        <is>
          <t>個</t>
        </is>
      </c>
      <c r="E51" s="12" t="n">
        <v>57529</v>
      </c>
      <c r="F51" s="12" t="n">
        <v>2922</v>
      </c>
      <c r="G51" s="12" t="n">
        <v>23138</v>
      </c>
      <c r="H51" s="12" t="n">
        <v>115688</v>
      </c>
      <c r="I51" s="12" t="n">
        <v>61700</v>
      </c>
      <c r="J51" s="13">
        <f>IF(I51=0,"",E51/(I51/19.5))</f>
        <v/>
      </c>
      <c r="K51" s="14" t="n">
        <v>92</v>
      </c>
      <c r="L51" s="14">
        <f>E51*K51</f>
        <v/>
      </c>
      <c r="M51" s="11">
        <f>IF(E51&lt;G51,"安全在庫割れ",IF(E51&lt;H51,"発注点割れ",""))</f>
        <v/>
      </c>
      <c r="N51" s="4" t="inlineStr">
        <is>
          <t>部品倉庫A</t>
        </is>
      </c>
      <c r="O51" s="11" t="inlineStr">
        <is>
          <t>2026-06-30</t>
        </is>
      </c>
      <c r="P51" s="4" t="inlineStr"/>
    </row>
    <row r="52">
      <c r="A52" s="4" t="inlineStr">
        <is>
          <t>P-4503-00</t>
        </is>
      </c>
      <c r="B52" s="4" t="inlineStr">
        <is>
          <t>スリーブ</t>
        </is>
      </c>
      <c r="C52" s="11" t="inlineStr">
        <is>
          <t>部品</t>
        </is>
      </c>
      <c r="D52" s="11" t="inlineStr">
        <is>
          <t>個</t>
        </is>
      </c>
      <c r="E52" s="12" t="n">
        <v>52791</v>
      </c>
      <c r="F52" s="12" t="n">
        <v>2211</v>
      </c>
      <c r="G52" s="12" t="n">
        <v>23138</v>
      </c>
      <c r="H52" s="12" t="n">
        <v>115688</v>
      </c>
      <c r="I52" s="12" t="n">
        <v>61700</v>
      </c>
      <c r="J52" s="13">
        <f>IF(I52=0,"",E52/(I52/19.5))</f>
        <v/>
      </c>
      <c r="K52" s="14" t="n">
        <v>74</v>
      </c>
      <c r="L52" s="14">
        <f>E52*K52</f>
        <v/>
      </c>
      <c r="M52" s="11">
        <f>IF(E52&lt;G52,"安全在庫割れ",IF(E52&lt;H52,"発注点割れ",""))</f>
        <v/>
      </c>
      <c r="N52" s="4" t="inlineStr">
        <is>
          <t>部品倉庫A</t>
        </is>
      </c>
      <c r="O52" s="11" t="inlineStr">
        <is>
          <t>2026-06-30</t>
        </is>
      </c>
      <c r="P52" s="4" t="inlineStr"/>
    </row>
    <row r="53">
      <c r="A53" s="4" t="inlineStr">
        <is>
          <t>P-4504-00</t>
        </is>
      </c>
      <c r="B53" s="4" t="inlineStr">
        <is>
          <t>スプリング</t>
        </is>
      </c>
      <c r="C53" s="11" t="inlineStr">
        <is>
          <t>部品</t>
        </is>
      </c>
      <c r="D53" s="11" t="inlineStr">
        <is>
          <t>個</t>
        </is>
      </c>
      <c r="E53" s="12" t="n">
        <v>33636</v>
      </c>
      <c r="F53" s="12" t="n">
        <v>1501</v>
      </c>
      <c r="G53" s="12" t="n">
        <v>16196</v>
      </c>
      <c r="H53" s="12" t="n">
        <v>80981</v>
      </c>
      <c r="I53" s="12" t="n">
        <v>61700</v>
      </c>
      <c r="J53" s="13">
        <f>IF(I53=0,"",E53/(I53/19.5))</f>
        <v/>
      </c>
      <c r="K53" s="14" t="n">
        <v>6</v>
      </c>
      <c r="L53" s="14">
        <f>E53*K53</f>
        <v/>
      </c>
      <c r="M53" s="11">
        <f>IF(E53&lt;G53,"安全在庫割れ",IF(E53&lt;H53,"発注点割れ",""))</f>
        <v/>
      </c>
      <c r="N53" s="4" t="inlineStr">
        <is>
          <t>部品倉庫A</t>
        </is>
      </c>
      <c r="O53" s="11" t="inlineStr">
        <is>
          <t>2026-06-30</t>
        </is>
      </c>
      <c r="P53" s="4" t="inlineStr"/>
    </row>
    <row r="54">
      <c r="A54" s="4" t="inlineStr">
        <is>
          <t>P-4505-00</t>
        </is>
      </c>
      <c r="B54" s="4" t="inlineStr">
        <is>
          <t>ヨーク</t>
        </is>
      </c>
      <c r="C54" s="11" t="inlineStr">
        <is>
          <t>部品</t>
        </is>
      </c>
      <c r="D54" s="11" t="inlineStr">
        <is>
          <t>個</t>
        </is>
      </c>
      <c r="E54" s="12" t="n">
        <v>66945</v>
      </c>
      <c r="F54" s="12" t="n">
        <v>6343</v>
      </c>
      <c r="G54" s="12" t="n">
        <v>19281</v>
      </c>
      <c r="H54" s="12" t="n">
        <v>96406</v>
      </c>
      <c r="I54" s="12" t="n">
        <v>61700</v>
      </c>
      <c r="J54" s="13">
        <f>IF(I54=0,"",E54/(I54/19.5))</f>
        <v/>
      </c>
      <c r="K54" s="14" t="n">
        <v>46</v>
      </c>
      <c r="L54" s="14">
        <f>E54*K54</f>
        <v/>
      </c>
      <c r="M54" s="11">
        <f>IF(E54&lt;G54,"安全在庫割れ",IF(E54&lt;H54,"発注点割れ",""))</f>
        <v/>
      </c>
      <c r="N54" s="4" t="inlineStr">
        <is>
          <t>部品倉庫A</t>
        </is>
      </c>
      <c r="O54" s="11" t="inlineStr">
        <is>
          <t>2026-06-30</t>
        </is>
      </c>
      <c r="P54" s="4" t="inlineStr"/>
    </row>
    <row r="55">
      <c r="A55" s="15" t="inlineStr">
        <is>
          <t>P-4506-00</t>
        </is>
      </c>
      <c r="B55" s="15" t="inlineStr">
        <is>
          <t>永久磁石</t>
        </is>
      </c>
      <c r="C55" s="16" t="inlineStr">
        <is>
          <t>部品</t>
        </is>
      </c>
      <c r="D55" s="16" t="inlineStr">
        <is>
          <t>個</t>
        </is>
      </c>
      <c r="E55" s="17" t="n">
        <v>6400</v>
      </c>
      <c r="F55" s="17" t="n">
        <v>475</v>
      </c>
      <c r="G55" s="17" t="n">
        <v>3900</v>
      </c>
      <c r="H55" s="17" t="n">
        <v>19500</v>
      </c>
      <c r="I55" s="17" t="n">
        <v>5200</v>
      </c>
      <c r="J55" s="18">
        <f>IF(I55=0,"",E55/(I55/19.5))</f>
        <v/>
      </c>
      <c r="K55" s="19" t="n">
        <v>210</v>
      </c>
      <c r="L55" s="19">
        <f>E55*K55</f>
        <v/>
      </c>
      <c r="M55" s="16">
        <f>IF(E55&lt;G55,"安全在庫割れ",IF(E55&lt;H55,"発注点割れ",""))</f>
        <v/>
      </c>
      <c r="N55" s="15" t="inlineStr">
        <is>
          <t>部品倉庫A</t>
        </is>
      </c>
      <c r="O55" s="16" t="inlineStr">
        <is>
          <t>2026-06-30</t>
        </is>
      </c>
      <c r="P55" s="15" t="inlineStr">
        <is>
          <t>輸送遅延が常態化（平均+6日）。在庫は多めに持つ運用</t>
        </is>
      </c>
    </row>
    <row r="56">
      <c r="A56" s="4" t="inlineStr">
        <is>
          <t>P-4601-00</t>
        </is>
      </c>
      <c r="B56" s="4" t="inlineStr">
        <is>
          <t>弁体（NBR）</t>
        </is>
      </c>
      <c r="C56" s="11" t="inlineStr">
        <is>
          <t>部品</t>
        </is>
      </c>
      <c r="D56" s="11" t="inlineStr">
        <is>
          <t>個</t>
        </is>
      </c>
      <c r="E56" s="12" t="n">
        <v>4288</v>
      </c>
      <c r="F56" s="12" t="n">
        <v>711</v>
      </c>
      <c r="G56" s="12" t="n">
        <v>3675</v>
      </c>
      <c r="H56" s="12" t="n">
        <v>7350</v>
      </c>
      <c r="I56" s="12" t="n">
        <v>24500</v>
      </c>
      <c r="J56" s="13">
        <f>IF(I56=0,"",E56/(I56/19.5))</f>
        <v/>
      </c>
      <c r="K56" s="14" t="n">
        <v>34</v>
      </c>
      <c r="L56" s="14">
        <f>E56*K56</f>
        <v/>
      </c>
      <c r="M56" s="11">
        <f>IF(E56&lt;G56,"安全在庫割れ",IF(E56&lt;H56,"発注点割れ",""))</f>
        <v/>
      </c>
      <c r="N56" s="4" t="inlineStr">
        <is>
          <t>工程内ストア</t>
        </is>
      </c>
      <c r="O56" s="11" t="inlineStr">
        <is>
          <t>2026-06-30</t>
        </is>
      </c>
      <c r="P56" s="4" t="inlineStr"/>
    </row>
    <row r="57">
      <c r="A57" s="4" t="inlineStr">
        <is>
          <t>P-4602-00</t>
        </is>
      </c>
      <c r="B57" s="4" t="inlineStr">
        <is>
          <t>弁座</t>
        </is>
      </c>
      <c r="C57" s="11" t="inlineStr">
        <is>
          <t>部品</t>
        </is>
      </c>
      <c r="D57" s="11" t="inlineStr">
        <is>
          <t>個</t>
        </is>
      </c>
      <c r="E57" s="12" t="n">
        <v>32663</v>
      </c>
      <c r="F57" s="12" t="n">
        <v>2633</v>
      </c>
      <c r="G57" s="12" t="n">
        <v>9188</v>
      </c>
      <c r="H57" s="12" t="n">
        <v>45938</v>
      </c>
      <c r="I57" s="12" t="n">
        <v>24500</v>
      </c>
      <c r="J57" s="13">
        <f>IF(I57=0,"",E57/(I57/19.5))</f>
        <v/>
      </c>
      <c r="K57" s="14" t="n">
        <v>68</v>
      </c>
      <c r="L57" s="14">
        <f>E57*K57</f>
        <v/>
      </c>
      <c r="M57" s="11">
        <f>IF(E57&lt;G57,"安全在庫割れ",IF(E57&lt;H57,"発注点割れ",""))</f>
        <v/>
      </c>
      <c r="N57" s="4" t="inlineStr">
        <is>
          <t>部品倉庫A</t>
        </is>
      </c>
      <c r="O57" s="11" t="inlineStr">
        <is>
          <t>2026-06-30</t>
        </is>
      </c>
      <c r="P57" s="4" t="inlineStr"/>
    </row>
    <row r="58">
      <c r="A58" s="4" t="inlineStr">
        <is>
          <t>P-4603-00</t>
        </is>
      </c>
      <c r="B58" s="4" t="inlineStr">
        <is>
          <t>Oリング</t>
        </is>
      </c>
      <c r="C58" s="11" t="inlineStr">
        <is>
          <t>部品</t>
        </is>
      </c>
      <c r="D58" s="11" t="inlineStr">
        <is>
          <t>個</t>
        </is>
      </c>
      <c r="E58" s="12" t="n">
        <v>115974</v>
      </c>
      <c r="F58" s="12" t="n">
        <v>18981</v>
      </c>
      <c r="G58" s="12" t="n">
        <v>34615</v>
      </c>
      <c r="H58" s="12" t="n">
        <v>173075</v>
      </c>
      <c r="I58" s="12" t="n">
        <v>197800</v>
      </c>
      <c r="J58" s="13">
        <f>IF(I58=0,"",E58/(I58/19.5))</f>
        <v/>
      </c>
      <c r="K58" s="14" t="n">
        <v>3</v>
      </c>
      <c r="L58" s="14">
        <f>E58*K58</f>
        <v/>
      </c>
      <c r="M58" s="11">
        <f>IF(E58&lt;G58,"安全在庫割れ",IF(E58&lt;H58,"発注点割れ",""))</f>
        <v/>
      </c>
      <c r="N58" s="4" t="inlineStr">
        <is>
          <t>部品倉庫A</t>
        </is>
      </c>
      <c r="O58" s="11" t="inlineStr">
        <is>
          <t>2026-06-30</t>
        </is>
      </c>
      <c r="P58" s="4" t="inlineStr"/>
    </row>
    <row r="59">
      <c r="A59" s="4" t="inlineStr">
        <is>
          <t>P-4604-00</t>
        </is>
      </c>
      <c r="B59" s="4" t="inlineStr">
        <is>
          <t>弁体（NBR・5ポート）</t>
        </is>
      </c>
      <c r="C59" s="11" t="inlineStr">
        <is>
          <t>部品</t>
        </is>
      </c>
      <c r="D59" s="11" t="inlineStr">
        <is>
          <t>個</t>
        </is>
      </c>
      <c r="E59" s="12" t="n">
        <v>12239</v>
      </c>
      <c r="F59" s="12" t="n">
        <v>3141</v>
      </c>
      <c r="G59" s="12" t="n">
        <v>5580</v>
      </c>
      <c r="H59" s="12" t="n">
        <v>11160</v>
      </c>
      <c r="I59" s="12" t="n">
        <v>37200</v>
      </c>
      <c r="J59" s="13">
        <f>IF(I59=0,"",E59/(I59/19.5))</f>
        <v/>
      </c>
      <c r="K59" s="14" t="n">
        <v>48</v>
      </c>
      <c r="L59" s="14">
        <f>E59*K59</f>
        <v/>
      </c>
      <c r="M59" s="11">
        <f>IF(E59&lt;G59,"安全在庫割れ",IF(E59&lt;H59,"発注点割れ",""))</f>
        <v/>
      </c>
      <c r="N59" s="4" t="inlineStr">
        <is>
          <t>工程内ストア</t>
        </is>
      </c>
      <c r="O59" s="11" t="inlineStr">
        <is>
          <t>2026-06-30</t>
        </is>
      </c>
      <c r="P59" s="4" t="inlineStr"/>
    </row>
    <row r="60">
      <c r="A60" s="4" t="inlineStr">
        <is>
          <t>P-4605-00</t>
        </is>
      </c>
      <c r="B60" s="4" t="inlineStr">
        <is>
          <t>弁座（5ポート）</t>
        </is>
      </c>
      <c r="C60" s="11" t="inlineStr">
        <is>
          <t>部品</t>
        </is>
      </c>
      <c r="D60" s="11" t="inlineStr">
        <is>
          <t>個</t>
        </is>
      </c>
      <c r="E60" s="12" t="n">
        <v>41024</v>
      </c>
      <c r="F60" s="12" t="n">
        <v>2713</v>
      </c>
      <c r="G60" s="12" t="n">
        <v>13950</v>
      </c>
      <c r="H60" s="12" t="n">
        <v>69750</v>
      </c>
      <c r="I60" s="12" t="n">
        <v>37200</v>
      </c>
      <c r="J60" s="13">
        <f>IF(I60=0,"",E60/(I60/19.5))</f>
        <v/>
      </c>
      <c r="K60" s="14" t="n">
        <v>96</v>
      </c>
      <c r="L60" s="14">
        <f>E60*K60</f>
        <v/>
      </c>
      <c r="M60" s="11">
        <f>IF(E60&lt;G60,"安全在庫割れ",IF(E60&lt;H60,"発注点割れ",""))</f>
        <v/>
      </c>
      <c r="N60" s="4" t="inlineStr">
        <is>
          <t>部品倉庫A</t>
        </is>
      </c>
      <c r="O60" s="11" t="inlineStr">
        <is>
          <t>2026-06-30</t>
        </is>
      </c>
      <c r="P60" s="4" t="inlineStr"/>
    </row>
    <row r="61">
      <c r="A61" s="4" t="inlineStr">
        <is>
          <t>P-4701-00</t>
        </is>
      </c>
      <c r="B61" s="4" t="inlineStr">
        <is>
          <t>ボディ（ADC12・3ポート）</t>
        </is>
      </c>
      <c r="C61" s="11" t="inlineStr">
        <is>
          <t>部品</t>
        </is>
      </c>
      <c r="D61" s="11" t="inlineStr">
        <is>
          <t>個</t>
        </is>
      </c>
      <c r="E61" s="12" t="n">
        <v>8214</v>
      </c>
      <c r="F61" s="12" t="n">
        <v>2124</v>
      </c>
      <c r="G61" s="12" t="n">
        <v>3675</v>
      </c>
      <c r="H61" s="12" t="n">
        <v>8575</v>
      </c>
      <c r="I61" s="12" t="n">
        <v>24500</v>
      </c>
      <c r="J61" s="13">
        <f>IF(I61=0,"",E61/(I61/19.5))</f>
        <v/>
      </c>
      <c r="K61" s="14" t="n">
        <v>186</v>
      </c>
      <c r="L61" s="14">
        <f>E61*K61</f>
        <v/>
      </c>
      <c r="M61" s="11">
        <f>IF(E61&lt;G61,"安全在庫割れ",IF(E61&lt;H61,"発注点割れ",""))</f>
        <v/>
      </c>
      <c r="N61" s="4" t="inlineStr">
        <is>
          <t>工程内ストア</t>
        </is>
      </c>
      <c r="O61" s="11" t="inlineStr">
        <is>
          <t>2026-06-30</t>
        </is>
      </c>
      <c r="P61" s="4" t="inlineStr"/>
    </row>
    <row r="62">
      <c r="A62" s="4" t="inlineStr">
        <is>
          <t>P-4702-00</t>
        </is>
      </c>
      <c r="B62" s="4" t="inlineStr">
        <is>
          <t>継手ポート</t>
        </is>
      </c>
      <c r="C62" s="11" t="inlineStr">
        <is>
          <t>部品</t>
        </is>
      </c>
      <c r="D62" s="11" t="inlineStr">
        <is>
          <t>個</t>
        </is>
      </c>
      <c r="E62" s="12" t="n">
        <v>203048</v>
      </c>
      <c r="F62" s="12" t="n">
        <v>19507</v>
      </c>
      <c r="G62" s="12" t="n">
        <v>68119</v>
      </c>
      <c r="H62" s="12" t="n">
        <v>340594</v>
      </c>
      <c r="I62" s="12" t="n">
        <v>259500</v>
      </c>
      <c r="J62" s="13">
        <f>IF(I62=0,"",E62/(I62/19.5))</f>
        <v/>
      </c>
      <c r="K62" s="14" t="n">
        <v>38</v>
      </c>
      <c r="L62" s="14">
        <f>E62*K62</f>
        <v/>
      </c>
      <c r="M62" s="11">
        <f>IF(E62&lt;G62,"安全在庫割れ",IF(E62&lt;H62,"発注点割れ",""))</f>
        <v/>
      </c>
      <c r="N62" s="4" t="inlineStr">
        <is>
          <t>部品倉庫A</t>
        </is>
      </c>
      <c r="O62" s="11" t="inlineStr">
        <is>
          <t>2026-06-30</t>
        </is>
      </c>
      <c r="P62" s="4" t="inlineStr"/>
    </row>
    <row r="63">
      <c r="A63" s="4" t="inlineStr">
        <is>
          <t>P-4703-00</t>
        </is>
      </c>
      <c r="B63" s="4" t="inlineStr">
        <is>
          <t>ガスケット（3ポート）</t>
        </is>
      </c>
      <c r="C63" s="11" t="inlineStr">
        <is>
          <t>部品</t>
        </is>
      </c>
      <c r="D63" s="11" t="inlineStr">
        <is>
          <t>個</t>
        </is>
      </c>
      <c r="E63" s="12" t="n">
        <v>11902</v>
      </c>
      <c r="F63" s="12" t="n">
        <v>1559</v>
      </c>
      <c r="G63" s="12" t="n">
        <v>4288</v>
      </c>
      <c r="H63" s="12" t="n">
        <v>21438</v>
      </c>
      <c r="I63" s="12" t="n">
        <v>24500</v>
      </c>
      <c r="J63" s="13">
        <f>IF(I63=0,"",E63/(I63/19.5))</f>
        <v/>
      </c>
      <c r="K63" s="14" t="n">
        <v>5</v>
      </c>
      <c r="L63" s="14">
        <f>E63*K63</f>
        <v/>
      </c>
      <c r="M63" s="11">
        <f>IF(E63&lt;G63,"安全在庫割れ",IF(E63&lt;H63,"発注点割れ",""))</f>
        <v/>
      </c>
      <c r="N63" s="4" t="inlineStr">
        <is>
          <t>部品倉庫A</t>
        </is>
      </c>
      <c r="O63" s="11" t="inlineStr">
        <is>
          <t>2026-06-30</t>
        </is>
      </c>
      <c r="P63" s="4" t="inlineStr"/>
    </row>
    <row r="64">
      <c r="A64" s="4" t="inlineStr">
        <is>
          <t>P-4704-00</t>
        </is>
      </c>
      <c r="B64" s="4" t="inlineStr">
        <is>
          <t>ボディ（ADC12・5ポート）</t>
        </is>
      </c>
      <c r="C64" s="11" t="inlineStr">
        <is>
          <t>部品</t>
        </is>
      </c>
      <c r="D64" s="11" t="inlineStr">
        <is>
          <t>個</t>
        </is>
      </c>
      <c r="E64" s="12" t="n">
        <v>8900</v>
      </c>
      <c r="F64" s="12" t="n">
        <v>1939</v>
      </c>
      <c r="G64" s="12" t="n">
        <v>5580</v>
      </c>
      <c r="H64" s="12" t="n">
        <v>13020</v>
      </c>
      <c r="I64" s="12" t="n">
        <v>37200</v>
      </c>
      <c r="J64" s="13">
        <f>IF(I64=0,"",E64/(I64/19.5))</f>
        <v/>
      </c>
      <c r="K64" s="14" t="n">
        <v>264</v>
      </c>
      <c r="L64" s="14">
        <f>E64*K64</f>
        <v/>
      </c>
      <c r="M64" s="11">
        <f>IF(E64&lt;G64,"安全在庫割れ",IF(E64&lt;H64,"発注点割れ",""))</f>
        <v/>
      </c>
      <c r="N64" s="4" t="inlineStr">
        <is>
          <t>工程内ストア</t>
        </is>
      </c>
      <c r="O64" s="11" t="inlineStr">
        <is>
          <t>2026-06-30</t>
        </is>
      </c>
      <c r="P64" s="4" t="inlineStr"/>
    </row>
    <row r="65">
      <c r="A65" s="4" t="inlineStr">
        <is>
          <t>P-4705-00</t>
        </is>
      </c>
      <c r="B65" s="4" t="inlineStr">
        <is>
          <t>ガスケット（5ポート）</t>
        </is>
      </c>
      <c r="C65" s="11" t="inlineStr">
        <is>
          <t>部品</t>
        </is>
      </c>
      <c r="D65" s="11" t="inlineStr">
        <is>
          <t>個</t>
        </is>
      </c>
      <c r="E65" s="12" t="n">
        <v>15405</v>
      </c>
      <c r="F65" s="12" t="n">
        <v>1511</v>
      </c>
      <c r="G65" s="12" t="n">
        <v>6510</v>
      </c>
      <c r="H65" s="12" t="n">
        <v>32550</v>
      </c>
      <c r="I65" s="12" t="n">
        <v>37200</v>
      </c>
      <c r="J65" s="13">
        <f>IF(I65=0,"",E65/(I65/19.5))</f>
        <v/>
      </c>
      <c r="K65" s="14" t="n">
        <v>8</v>
      </c>
      <c r="L65" s="14">
        <f>E65*K65</f>
        <v/>
      </c>
      <c r="M65" s="11">
        <f>IF(E65&lt;G65,"安全在庫割れ",IF(E65&lt;H65,"発注点割れ",""))</f>
        <v/>
      </c>
      <c r="N65" s="4" t="inlineStr">
        <is>
          <t>部品倉庫A</t>
        </is>
      </c>
      <c r="O65" s="11" t="inlineStr">
        <is>
          <t>2026-06-30</t>
        </is>
      </c>
      <c r="P65" s="4" t="inlineStr"/>
    </row>
    <row r="66">
      <c r="A66" s="4" t="inlineStr">
        <is>
          <t>P-4801-00</t>
        </is>
      </c>
      <c r="B66" s="4" t="inlineStr">
        <is>
          <t>DINコネクタ</t>
        </is>
      </c>
      <c r="C66" s="11" t="inlineStr">
        <is>
          <t>部品</t>
        </is>
      </c>
      <c r="D66" s="11" t="inlineStr">
        <is>
          <t>個</t>
        </is>
      </c>
      <c r="E66" s="12" t="n">
        <v>61416</v>
      </c>
      <c r="F66" s="12" t="n">
        <v>3505</v>
      </c>
      <c r="G66" s="12" t="n">
        <v>23138</v>
      </c>
      <c r="H66" s="12" t="n">
        <v>115688</v>
      </c>
      <c r="I66" s="12" t="n">
        <v>61700</v>
      </c>
      <c r="J66" s="13">
        <f>IF(I66=0,"",E66/(I66/19.5))</f>
        <v/>
      </c>
      <c r="K66" s="14" t="n">
        <v>128</v>
      </c>
      <c r="L66" s="14">
        <f>E66*K66</f>
        <v/>
      </c>
      <c r="M66" s="11">
        <f>IF(E66&lt;G66,"安全在庫割れ",IF(E66&lt;H66,"発注点割れ",""))</f>
        <v/>
      </c>
      <c r="N66" s="4" t="inlineStr">
        <is>
          <t>部品倉庫A</t>
        </is>
      </c>
      <c r="O66" s="11" t="inlineStr">
        <is>
          <t>2026-06-30</t>
        </is>
      </c>
      <c r="P66" s="4" t="inlineStr"/>
    </row>
    <row r="67">
      <c r="A67" s="4" t="inlineStr">
        <is>
          <t>P-4802-00</t>
        </is>
      </c>
      <c r="B67" s="4" t="inlineStr">
        <is>
          <t>省エネ回路基板</t>
        </is>
      </c>
      <c r="C67" s="11" t="inlineStr">
        <is>
          <t>部品</t>
        </is>
      </c>
      <c r="D67" s="11" t="inlineStr">
        <is>
          <t>個</t>
        </is>
      </c>
      <c r="E67" s="12" t="n">
        <v>7165</v>
      </c>
      <c r="F67" s="12" t="n">
        <v>236</v>
      </c>
      <c r="G67" s="12" t="n">
        <v>2925</v>
      </c>
      <c r="H67" s="12" t="n">
        <v>14625</v>
      </c>
      <c r="I67" s="12" t="n">
        <v>5200</v>
      </c>
      <c r="J67" s="13">
        <f>IF(I67=0,"",E67/(I67/19.5))</f>
        <v/>
      </c>
      <c r="K67" s="14" t="n">
        <v>620</v>
      </c>
      <c r="L67" s="14">
        <f>E67*K67</f>
        <v/>
      </c>
      <c r="M67" s="11">
        <f>IF(E67&lt;G67,"安全在庫割れ",IF(E67&lt;H67,"発注点割れ",""))</f>
        <v/>
      </c>
      <c r="N67" s="4" t="inlineStr">
        <is>
          <t>部品倉庫A</t>
        </is>
      </c>
      <c r="O67" s="11" t="inlineStr">
        <is>
          <t>2026-06-30</t>
        </is>
      </c>
      <c r="P67" s="4" t="inlineStr"/>
    </row>
    <row r="68">
      <c r="A68" s="4" t="inlineStr">
        <is>
          <t>P-4901-00</t>
        </is>
      </c>
      <c r="B68" s="4" t="inlineStr">
        <is>
          <t>ダイヤフラム（低圧）</t>
        </is>
      </c>
      <c r="C68" s="11" t="inlineStr">
        <is>
          <t>部品</t>
        </is>
      </c>
      <c r="D68" s="11" t="inlineStr">
        <is>
          <t>個</t>
        </is>
      </c>
      <c r="E68" s="12" t="n">
        <v>3994</v>
      </c>
      <c r="F68" s="12" t="n">
        <v>116</v>
      </c>
      <c r="G68" s="12" t="n">
        <v>1881</v>
      </c>
      <c r="H68" s="12" t="n">
        <v>9406</v>
      </c>
      <c r="I68" s="12" t="n">
        <v>4300</v>
      </c>
      <c r="J68" s="13">
        <f>IF(I68=0,"",E68/(I68/19.5))</f>
        <v/>
      </c>
      <c r="K68" s="14" t="n">
        <v>480</v>
      </c>
      <c r="L68" s="14">
        <f>E68*K68</f>
        <v/>
      </c>
      <c r="M68" s="11">
        <f>IF(E68&lt;G68,"安全在庫割れ",IF(E68&lt;H68,"発注点割れ",""))</f>
        <v/>
      </c>
      <c r="N68" s="4" t="inlineStr">
        <is>
          <t>部品倉庫A</t>
        </is>
      </c>
      <c r="O68" s="11" t="inlineStr">
        <is>
          <t>2026-06-30</t>
        </is>
      </c>
      <c r="P68" s="4" t="inlineStr"/>
    </row>
    <row r="69">
      <c r="A69" s="15" t="inlineStr">
        <is>
          <t>P-4902-00</t>
        </is>
      </c>
      <c r="B69" s="15" t="inlineStr">
        <is>
          <t>半導体センサチップ</t>
        </is>
      </c>
      <c r="C69" s="16" t="inlineStr">
        <is>
          <t>部品</t>
        </is>
      </c>
      <c r="D69" s="16" t="inlineStr">
        <is>
          <t>個</t>
        </is>
      </c>
      <c r="E69" s="17" t="n">
        <v>9800</v>
      </c>
      <c r="F69" s="17" t="n">
        <v>784</v>
      </c>
      <c r="G69" s="17" t="n">
        <v>8370</v>
      </c>
      <c r="H69" s="17" t="n">
        <v>41850</v>
      </c>
      <c r="I69" s="17" t="n">
        <v>7440</v>
      </c>
      <c r="J69" s="18">
        <f>IF(I69=0,"",E69/(I69/19.5))</f>
        <v/>
      </c>
      <c r="K69" s="19" t="n">
        <v>980</v>
      </c>
      <c r="L69" s="19">
        <f>E69*K69</f>
        <v/>
      </c>
      <c r="M69" s="16">
        <f>IF(E69&lt;G69,"安全在庫割れ",IF(E69&lt;H69,"発注点割れ",""))</f>
        <v/>
      </c>
      <c r="N69" s="15" t="inlineStr">
        <is>
          <t>部品倉庫A</t>
        </is>
      </c>
      <c r="O69" s="16" t="inlineStr">
        <is>
          <t>2026-06-30</t>
        </is>
      </c>
      <c r="P69" s="15" t="inlineStr">
        <is>
          <t>LT90日。海外メーカー品で分納。9月10日に2,000個・10月2日に3,000個の回答</t>
        </is>
      </c>
    </row>
    <row r="70">
      <c r="A70" s="4" t="inlineStr">
        <is>
          <t>P-4903-00</t>
        </is>
      </c>
      <c r="B70" s="4" t="inlineStr">
        <is>
          <t>ガラス台座</t>
        </is>
      </c>
      <c r="C70" s="11" t="inlineStr">
        <is>
          <t>部品</t>
        </is>
      </c>
      <c r="D70" s="11" t="inlineStr">
        <is>
          <t>個</t>
        </is>
      </c>
      <c r="E70" s="12" t="n">
        <v>12327</v>
      </c>
      <c r="F70" s="12" t="n">
        <v>699</v>
      </c>
      <c r="G70" s="12" t="n">
        <v>3720</v>
      </c>
      <c r="H70" s="12" t="n">
        <v>18600</v>
      </c>
      <c r="I70" s="12" t="n">
        <v>7440</v>
      </c>
      <c r="J70" s="13">
        <f>IF(I70=0,"",E70/(I70/19.5))</f>
        <v/>
      </c>
      <c r="K70" s="14" t="n">
        <v>160</v>
      </c>
      <c r="L70" s="14">
        <f>E70*K70</f>
        <v/>
      </c>
      <c r="M70" s="11">
        <f>IF(E70&lt;G70,"安全在庫割れ",IF(E70&lt;H70,"発注点割れ",""))</f>
        <v/>
      </c>
      <c r="N70" s="4" t="inlineStr">
        <is>
          <t>部品倉庫A</t>
        </is>
      </c>
      <c r="O70" s="11" t="inlineStr">
        <is>
          <t>2026-06-30</t>
        </is>
      </c>
      <c r="P70" s="4" t="inlineStr"/>
    </row>
    <row r="71">
      <c r="A71" s="4" t="inlineStr">
        <is>
          <t>P-4904-00</t>
        </is>
      </c>
      <c r="B71" s="4" t="inlineStr">
        <is>
          <t>ダイヤフラム（高圧）</t>
        </is>
      </c>
      <c r="C71" s="11" t="inlineStr">
        <is>
          <t>部品</t>
        </is>
      </c>
      <c r="D71" s="11" t="inlineStr">
        <is>
          <t>個</t>
        </is>
      </c>
      <c r="E71" s="12" t="n">
        <v>5491</v>
      </c>
      <c r="F71" s="12" t="n">
        <v>259</v>
      </c>
      <c r="G71" s="12" t="n">
        <v>1766</v>
      </c>
      <c r="H71" s="12" t="n">
        <v>8831</v>
      </c>
      <c r="I71" s="12" t="n">
        <v>3140</v>
      </c>
      <c r="J71" s="13">
        <f>IF(I71=0,"",E71/(I71/19.5))</f>
        <v/>
      </c>
      <c r="K71" s="14" t="n">
        <v>720</v>
      </c>
      <c r="L71" s="14">
        <f>E71*K71</f>
        <v/>
      </c>
      <c r="M71" s="11">
        <f>IF(E71&lt;G71,"安全在庫割れ",IF(E71&lt;H71,"発注点割れ",""))</f>
        <v/>
      </c>
      <c r="N71" s="4" t="inlineStr">
        <is>
          <t>部品倉庫A</t>
        </is>
      </c>
      <c r="O71" s="11" t="inlineStr">
        <is>
          <t>2026-06-30</t>
        </is>
      </c>
      <c r="P71" s="4" t="inlineStr"/>
    </row>
    <row r="72">
      <c r="A72" s="4" t="inlineStr">
        <is>
          <t>P-4910-00</t>
        </is>
      </c>
      <c r="B72" s="4" t="inlineStr">
        <is>
          <t>プリント基板（生基板）</t>
        </is>
      </c>
      <c r="C72" s="11" t="inlineStr">
        <is>
          <t>部品</t>
        </is>
      </c>
      <c r="D72" s="11" t="inlineStr">
        <is>
          <t>枚</t>
        </is>
      </c>
      <c r="E72" s="12" t="n">
        <v>6517</v>
      </c>
      <c r="F72" s="12" t="n">
        <v>289</v>
      </c>
      <c r="G72" s="12" t="n">
        <v>2790</v>
      </c>
      <c r="H72" s="12" t="n">
        <v>13950</v>
      </c>
      <c r="I72" s="12" t="n">
        <v>7440</v>
      </c>
      <c r="J72" s="13">
        <f>IF(I72=0,"",E72/(I72/19.5))</f>
        <v/>
      </c>
      <c r="K72" s="14" t="n">
        <v>320</v>
      </c>
      <c r="L72" s="14">
        <f>E72*K72</f>
        <v/>
      </c>
      <c r="M72" s="11">
        <f>IF(E72&lt;G72,"安全在庫割れ",IF(E72&lt;H72,"発注点割れ",""))</f>
        <v/>
      </c>
      <c r="N72" s="4" t="inlineStr">
        <is>
          <t>部品倉庫A</t>
        </is>
      </c>
      <c r="O72" s="11" t="inlineStr">
        <is>
          <t>2026-06-30</t>
        </is>
      </c>
      <c r="P72" s="4" t="inlineStr"/>
    </row>
    <row r="73">
      <c r="A73" s="15" t="inlineStr">
        <is>
          <t>P-4911-00</t>
        </is>
      </c>
      <c r="B73" s="15" t="inlineStr">
        <is>
          <t>信号処理IC（ASIC）</t>
        </is>
      </c>
      <c r="C73" s="16" t="inlineStr">
        <is>
          <t>部品</t>
        </is>
      </c>
      <c r="D73" s="16" t="inlineStr">
        <is>
          <t>個</t>
        </is>
      </c>
      <c r="E73" s="17" t="n">
        <v>11200</v>
      </c>
      <c r="F73" s="17" t="n">
        <v>204</v>
      </c>
      <c r="G73" s="17" t="n">
        <v>13950</v>
      </c>
      <c r="H73" s="17" t="n">
        <v>69750</v>
      </c>
      <c r="I73" s="17" t="n">
        <v>7440</v>
      </c>
      <c r="J73" s="18">
        <f>IF(I73=0,"",E73/(I73/19.5))</f>
        <v/>
      </c>
      <c r="K73" s="19" t="n">
        <v>1450</v>
      </c>
      <c r="L73" s="19">
        <f>E73*K73</f>
        <v/>
      </c>
      <c r="M73" s="16">
        <f>IF(E73&lt;G73,"安全在庫割れ",IF(E73&lt;H73,"発注点割れ",""))</f>
        <v/>
      </c>
      <c r="N73" s="15" t="inlineStr">
        <is>
          <t>部品倉庫A</t>
        </is>
      </c>
      <c r="O73" s="16" t="inlineStr">
        <is>
          <t>2026-06-30</t>
        </is>
      </c>
      <c r="P73" s="15" t="inlineStr">
        <is>
          <t>LT150日。次回入荷は11月27日回答。10月末で在庫が切れる計算。代替品なし・設計変更にはDR3のやり直しが必要</t>
        </is>
      </c>
    </row>
    <row r="74">
      <c r="A74" s="4" t="inlineStr">
        <is>
          <t>P-4912-00</t>
        </is>
      </c>
      <c r="B74" s="4" t="inlineStr">
        <is>
          <t>チップ部品セット</t>
        </is>
      </c>
      <c r="C74" s="11" t="inlineStr">
        <is>
          <t>部品</t>
        </is>
      </c>
      <c r="D74" s="11" t="inlineStr">
        <is>
          <t>点</t>
        </is>
      </c>
      <c r="E74" s="12" t="n">
        <v>166178</v>
      </c>
      <c r="F74" s="12" t="n">
        <v>19004</v>
      </c>
      <c r="G74" s="12" t="n">
        <v>47124</v>
      </c>
      <c r="H74" s="12" t="n">
        <v>235620</v>
      </c>
      <c r="I74" s="12" t="n">
        <v>179520</v>
      </c>
      <c r="J74" s="13">
        <f>IF(I74=0,"",E74/(I74/19.5))</f>
        <v/>
      </c>
      <c r="K74" s="14" t="n">
        <v>3</v>
      </c>
      <c r="L74" s="14">
        <f>E74*K74</f>
        <v/>
      </c>
      <c r="M74" s="11">
        <f>IF(E74&lt;G74,"安全在庫割れ",IF(E74&lt;H74,"発注点割れ",""))</f>
        <v/>
      </c>
      <c r="N74" s="4" t="inlineStr">
        <is>
          <t>部品倉庫A</t>
        </is>
      </c>
      <c r="O74" s="11" t="inlineStr">
        <is>
          <t>2026-06-30</t>
        </is>
      </c>
      <c r="P74" s="4" t="inlineStr"/>
    </row>
    <row r="75">
      <c r="A75" s="4" t="inlineStr">
        <is>
          <t>P-4913-00</t>
        </is>
      </c>
      <c r="B75" s="4" t="inlineStr">
        <is>
          <t>基板用コネクタ</t>
        </is>
      </c>
      <c r="C75" s="11" t="inlineStr">
        <is>
          <t>部品</t>
        </is>
      </c>
      <c r="D75" s="11" t="inlineStr">
        <is>
          <t>個</t>
        </is>
      </c>
      <c r="E75" s="12" t="n">
        <v>7723</v>
      </c>
      <c r="F75" s="12" t="n">
        <v>702</v>
      </c>
      <c r="G75" s="12" t="n">
        <v>2325</v>
      </c>
      <c r="H75" s="12" t="n">
        <v>11625</v>
      </c>
      <c r="I75" s="12" t="n">
        <v>7440</v>
      </c>
      <c r="J75" s="13">
        <f>IF(I75=0,"",E75/(I75/19.5))</f>
        <v/>
      </c>
      <c r="K75" s="14" t="n">
        <v>42</v>
      </c>
      <c r="L75" s="14">
        <f>E75*K75</f>
        <v/>
      </c>
      <c r="M75" s="11">
        <f>IF(E75&lt;G75,"安全在庫割れ",IF(E75&lt;H75,"発注点割れ",""))</f>
        <v/>
      </c>
      <c r="N75" s="4" t="inlineStr">
        <is>
          <t>部品倉庫A</t>
        </is>
      </c>
      <c r="O75" s="11" t="inlineStr">
        <is>
          <t>2026-06-30</t>
        </is>
      </c>
      <c r="P75" s="4" t="inlineStr"/>
    </row>
    <row r="76">
      <c r="A76" s="4" t="inlineStr">
        <is>
          <t>P-4914-00</t>
        </is>
      </c>
      <c r="B76" s="4" t="inlineStr">
        <is>
          <t>保護回路部品セット</t>
        </is>
      </c>
      <c r="C76" s="11" t="inlineStr">
        <is>
          <t>部品</t>
        </is>
      </c>
      <c r="D76" s="11" t="inlineStr">
        <is>
          <t>式</t>
        </is>
      </c>
      <c r="E76" s="12" t="n">
        <v>421</v>
      </c>
      <c r="F76" s="12" t="n">
        <v>20</v>
      </c>
      <c r="G76" s="12" t="n">
        <v>135</v>
      </c>
      <c r="H76" s="12" t="n">
        <v>675</v>
      </c>
      <c r="I76" s="12" t="n">
        <v>240</v>
      </c>
      <c r="J76" s="13">
        <f>IF(I76=0,"",E76/(I76/19.5))</f>
        <v/>
      </c>
      <c r="K76" s="14" t="n">
        <v>380</v>
      </c>
      <c r="L76" s="14">
        <f>E76*K76</f>
        <v/>
      </c>
      <c r="M76" s="11">
        <f>IF(E76&lt;G76,"安全在庫割れ",IF(E76&lt;H76,"発注点割れ",""))</f>
        <v/>
      </c>
      <c r="N76" s="4" t="inlineStr">
        <is>
          <t>部品倉庫A</t>
        </is>
      </c>
      <c r="O76" s="11" t="inlineStr">
        <is>
          <t>2026-06-30</t>
        </is>
      </c>
      <c r="P76" s="4" t="inlineStr"/>
    </row>
    <row r="77">
      <c r="A77" s="4" t="inlineStr">
        <is>
          <t>P-4920-00</t>
        </is>
      </c>
      <c r="B77" s="4" t="inlineStr">
        <is>
          <t>ハウジング（低圧）</t>
        </is>
      </c>
      <c r="C77" s="11" t="inlineStr">
        <is>
          <t>部品</t>
        </is>
      </c>
      <c r="D77" s="11" t="inlineStr">
        <is>
          <t>個</t>
        </is>
      </c>
      <c r="E77" s="12" t="n">
        <v>3208</v>
      </c>
      <c r="F77" s="12" t="n">
        <v>180</v>
      </c>
      <c r="G77" s="12" t="n">
        <v>1344</v>
      </c>
      <c r="H77" s="12" t="n">
        <v>6719</v>
      </c>
      <c r="I77" s="12" t="n">
        <v>4300</v>
      </c>
      <c r="J77" s="13">
        <f>IF(I77=0,"",E77/(I77/19.5))</f>
        <v/>
      </c>
      <c r="K77" s="14" t="n">
        <v>1080</v>
      </c>
      <c r="L77" s="14">
        <f>E77*K77</f>
        <v/>
      </c>
      <c r="M77" s="11">
        <f>IF(E77&lt;G77,"安全在庫割れ",IF(E77&lt;H77,"発注点割れ",""))</f>
        <v/>
      </c>
      <c r="N77" s="4" t="inlineStr">
        <is>
          <t>部品倉庫A</t>
        </is>
      </c>
      <c r="O77" s="11" t="inlineStr">
        <is>
          <t>2026-06-30</t>
        </is>
      </c>
      <c r="P77" s="4" t="inlineStr"/>
    </row>
    <row r="78">
      <c r="A78" s="4" t="inlineStr">
        <is>
          <t>P-4921-00</t>
        </is>
      </c>
      <c r="B78" s="4" t="inlineStr">
        <is>
          <t>Oリング（FKM）</t>
        </is>
      </c>
      <c r="C78" s="11" t="inlineStr">
        <is>
          <t>部品</t>
        </is>
      </c>
      <c r="D78" s="11" t="inlineStr">
        <is>
          <t>個</t>
        </is>
      </c>
      <c r="E78" s="12" t="n">
        <v>2933</v>
      </c>
      <c r="F78" s="12" t="n">
        <v>232</v>
      </c>
      <c r="G78" s="12" t="n">
        <v>1344</v>
      </c>
      <c r="H78" s="12" t="n">
        <v>6720</v>
      </c>
      <c r="I78" s="12" t="n">
        <v>7680</v>
      </c>
      <c r="J78" s="13">
        <f>IF(I78=0,"",E78/(I78/19.5))</f>
        <v/>
      </c>
      <c r="K78" s="14" t="n">
        <v>12</v>
      </c>
      <c r="L78" s="14">
        <f>E78*K78</f>
        <v/>
      </c>
      <c r="M78" s="11">
        <f>IF(E78&lt;G78,"安全在庫割れ",IF(E78&lt;H78,"発注点割れ",""))</f>
        <v/>
      </c>
      <c r="N78" s="4" t="inlineStr">
        <is>
          <t>部品倉庫A</t>
        </is>
      </c>
      <c r="O78" s="11" t="inlineStr">
        <is>
          <t>2026-06-30</t>
        </is>
      </c>
      <c r="P78" s="4" t="inlineStr"/>
    </row>
    <row r="79">
      <c r="A79" s="4" t="inlineStr">
        <is>
          <t>P-4922-00</t>
        </is>
      </c>
      <c r="B79" s="4" t="inlineStr">
        <is>
          <t>圧力ポート（低圧）</t>
        </is>
      </c>
      <c r="C79" s="11" t="inlineStr">
        <is>
          <t>部品</t>
        </is>
      </c>
      <c r="D79" s="11" t="inlineStr">
        <is>
          <t>個</t>
        </is>
      </c>
      <c r="E79" s="12" t="n">
        <v>4807</v>
      </c>
      <c r="F79" s="12" t="n">
        <v>468</v>
      </c>
      <c r="G79" s="12" t="n">
        <v>1344</v>
      </c>
      <c r="H79" s="12" t="n">
        <v>6719</v>
      </c>
      <c r="I79" s="12" t="n">
        <v>4300</v>
      </c>
      <c r="J79" s="13">
        <f>IF(I79=0,"",E79/(I79/19.5))</f>
        <v/>
      </c>
      <c r="K79" s="14" t="n">
        <v>240</v>
      </c>
      <c r="L79" s="14">
        <f>E79*K79</f>
        <v/>
      </c>
      <c r="M79" s="11">
        <f>IF(E79&lt;G79,"安全在庫割れ",IF(E79&lt;H79,"発注点割れ",""))</f>
        <v/>
      </c>
      <c r="N79" s="4" t="inlineStr">
        <is>
          <t>部品倉庫A</t>
        </is>
      </c>
      <c r="O79" s="11" t="inlineStr">
        <is>
          <t>2026-06-30</t>
        </is>
      </c>
      <c r="P79" s="4" t="inlineStr"/>
    </row>
    <row r="80">
      <c r="A80" s="4" t="inlineStr">
        <is>
          <t>P-4923-00</t>
        </is>
      </c>
      <c r="B80" s="4" t="inlineStr">
        <is>
          <t>圧力ポート（高圧）</t>
        </is>
      </c>
      <c r="C80" s="11" t="inlineStr">
        <is>
          <t>部品</t>
        </is>
      </c>
      <c r="D80" s="11" t="inlineStr">
        <is>
          <t>個</t>
        </is>
      </c>
      <c r="E80" s="12" t="n">
        <v>3971</v>
      </c>
      <c r="F80" s="12" t="n">
        <v>305</v>
      </c>
      <c r="G80" s="12" t="n">
        <v>1178</v>
      </c>
      <c r="H80" s="12" t="n">
        <v>5888</v>
      </c>
      <c r="I80" s="12" t="n">
        <v>3140</v>
      </c>
      <c r="J80" s="13">
        <f>IF(I80=0,"",E80/(I80/19.5))</f>
        <v/>
      </c>
      <c r="K80" s="14" t="n">
        <v>420</v>
      </c>
      <c r="L80" s="14">
        <f>E80*K80</f>
        <v/>
      </c>
      <c r="M80" s="11">
        <f>IF(E80&lt;G80,"安全在庫割れ",IF(E80&lt;H80,"発注点割れ",""))</f>
        <v/>
      </c>
      <c r="N80" s="4" t="inlineStr">
        <is>
          <t>部品倉庫A</t>
        </is>
      </c>
      <c r="O80" s="11" t="inlineStr">
        <is>
          <t>2026-06-30</t>
        </is>
      </c>
      <c r="P80" s="4" t="inlineStr"/>
    </row>
    <row r="81">
      <c r="A81" s="4" t="inlineStr">
        <is>
          <t>P-4924-00</t>
        </is>
      </c>
      <c r="B81" s="4" t="inlineStr">
        <is>
          <t>防爆ハウジング</t>
        </is>
      </c>
      <c r="C81" s="11" t="inlineStr">
        <is>
          <t>部品</t>
        </is>
      </c>
      <c r="D81" s="11" t="inlineStr">
        <is>
          <t>個</t>
        </is>
      </c>
      <c r="E81" s="12" t="n">
        <v>540</v>
      </c>
      <c r="F81" s="12" t="n">
        <v>21</v>
      </c>
      <c r="G81" s="12" t="n">
        <v>180</v>
      </c>
      <c r="H81" s="12" t="n">
        <v>900</v>
      </c>
      <c r="I81" s="12" t="n">
        <v>240</v>
      </c>
      <c r="J81" s="13">
        <f>IF(I81=0,"",E81/(I81/19.5))</f>
        <v/>
      </c>
      <c r="K81" s="14" t="n">
        <v>6800</v>
      </c>
      <c r="L81" s="14">
        <f>E81*K81</f>
        <v/>
      </c>
      <c r="M81" s="11">
        <f>IF(E81&lt;G81,"安全在庫割れ",IF(E81&lt;H81,"発注点割れ",""))</f>
        <v/>
      </c>
      <c r="N81" s="4" t="inlineStr">
        <is>
          <t>部品倉庫A</t>
        </is>
      </c>
      <c r="O81" s="11" t="inlineStr">
        <is>
          <t>2026-06-30</t>
        </is>
      </c>
      <c r="P81" s="4" t="inlineStr"/>
    </row>
    <row r="82">
      <c r="A82" s="4" t="inlineStr">
        <is>
          <t>P-4925-00</t>
        </is>
      </c>
      <c r="B82" s="4" t="inlineStr">
        <is>
          <t>ハウジング（高圧）</t>
        </is>
      </c>
      <c r="C82" s="11" t="inlineStr">
        <is>
          <t>部品</t>
        </is>
      </c>
      <c r="D82" s="11" t="inlineStr">
        <is>
          <t>個</t>
        </is>
      </c>
      <c r="E82" s="12" t="n">
        <v>3760</v>
      </c>
      <c r="F82" s="12" t="n">
        <v>215</v>
      </c>
      <c r="G82" s="12" t="n">
        <v>1269</v>
      </c>
      <c r="H82" s="12" t="n">
        <v>6344</v>
      </c>
      <c r="I82" s="12" t="n">
        <v>2900</v>
      </c>
      <c r="J82" s="13">
        <f>IF(I82=0,"",E82/(I82/19.5))</f>
        <v/>
      </c>
      <c r="K82" s="14" t="n">
        <v>1420</v>
      </c>
      <c r="L82" s="14">
        <f>E82*K82</f>
        <v/>
      </c>
      <c r="M82" s="11">
        <f>IF(E82&lt;G82,"安全在庫割れ",IF(E82&lt;H82,"発注点割れ",""))</f>
        <v/>
      </c>
      <c r="N82" s="4" t="inlineStr">
        <is>
          <t>部品倉庫A</t>
        </is>
      </c>
      <c r="O82" s="11" t="inlineStr">
        <is>
          <t>2026-06-30</t>
        </is>
      </c>
      <c r="P82" s="4" t="inlineStr"/>
    </row>
    <row r="83">
      <c r="A83" s="4" t="inlineStr">
        <is>
          <t>P-4930-00</t>
        </is>
      </c>
      <c r="B83" s="4" t="inlineStr">
        <is>
          <t>ケーブル組立</t>
        </is>
      </c>
      <c r="C83" s="11" t="inlineStr">
        <is>
          <t>部品</t>
        </is>
      </c>
      <c r="D83" s="11" t="inlineStr">
        <is>
          <t>本</t>
        </is>
      </c>
      <c r="E83" s="12" t="n">
        <v>4455</v>
      </c>
      <c r="F83" s="12" t="n">
        <v>314</v>
      </c>
      <c r="G83" s="12" t="n">
        <v>1860</v>
      </c>
      <c r="H83" s="12" t="n">
        <v>9300</v>
      </c>
      <c r="I83" s="12" t="n">
        <v>7440</v>
      </c>
      <c r="J83" s="13">
        <f>IF(I83=0,"",E83/(I83/19.5))</f>
        <v/>
      </c>
      <c r="K83" s="14" t="n">
        <v>560</v>
      </c>
      <c r="L83" s="14">
        <f>E83*K83</f>
        <v/>
      </c>
      <c r="M83" s="11">
        <f>IF(E83&lt;G83,"安全在庫割れ",IF(E83&lt;H83,"発注点割れ",""))</f>
        <v/>
      </c>
      <c r="N83" s="4" t="inlineStr">
        <is>
          <t>部品倉庫A</t>
        </is>
      </c>
      <c r="O83" s="11" t="inlineStr">
        <is>
          <t>2026-06-30</t>
        </is>
      </c>
      <c r="P83" s="4" t="inlineStr"/>
    </row>
    <row r="84">
      <c r="A84" s="4" t="inlineStr">
        <is>
          <t>P-4931-00</t>
        </is>
      </c>
      <c r="B84" s="4" t="inlineStr">
        <is>
          <t>耐圧ケーブルグランド</t>
        </is>
      </c>
      <c r="C84" s="11" t="inlineStr">
        <is>
          <t>部品</t>
        </is>
      </c>
      <c r="D84" s="11" t="inlineStr">
        <is>
          <t>個</t>
        </is>
      </c>
      <c r="E84" s="12" t="n">
        <v>394</v>
      </c>
      <c r="F84" s="12" t="n">
        <v>7</v>
      </c>
      <c r="G84" s="12" t="n">
        <v>180</v>
      </c>
      <c r="H84" s="12" t="n">
        <v>900</v>
      </c>
      <c r="I84" s="12" t="n">
        <v>240</v>
      </c>
      <c r="J84" s="13">
        <f>IF(I84=0,"",E84/(I84/19.5))</f>
        <v/>
      </c>
      <c r="K84" s="14" t="n">
        <v>3200</v>
      </c>
      <c r="L84" s="14">
        <f>E84*K84</f>
        <v/>
      </c>
      <c r="M84" s="11">
        <f>IF(E84&lt;G84,"安全在庫割れ",IF(E84&lt;H84,"発注点割れ",""))</f>
        <v/>
      </c>
      <c r="N84" s="4" t="inlineStr">
        <is>
          <t>部品倉庫A</t>
        </is>
      </c>
      <c r="O84" s="11" t="inlineStr">
        <is>
          <t>2026-06-30</t>
        </is>
      </c>
      <c r="P84" s="4" t="inlineStr"/>
    </row>
    <row r="85">
      <c r="A85" s="4" t="inlineStr">
        <is>
          <t>P-5001-00</t>
        </is>
      </c>
      <c r="B85" s="4" t="inlineStr">
        <is>
          <t>メス端子 0.64</t>
        </is>
      </c>
      <c r="C85" s="11" t="inlineStr">
        <is>
          <t>部品</t>
        </is>
      </c>
      <c r="D85" s="11" t="inlineStr">
        <is>
          <t>個</t>
        </is>
      </c>
      <c r="E85" s="12" t="n">
        <v>4808492</v>
      </c>
      <c r="F85" s="12" t="n">
        <v>1165841</v>
      </c>
      <c r="G85" s="12" t="n">
        <v>2493600</v>
      </c>
      <c r="H85" s="12" t="n">
        <v>4987200</v>
      </c>
      <c r="I85" s="12" t="n">
        <v>16624000</v>
      </c>
      <c r="J85" s="13">
        <f>IF(I85=0,"",E85/(I85/19.5))</f>
        <v/>
      </c>
      <c r="K85" s="14" t="n">
        <v>4</v>
      </c>
      <c r="L85" s="14">
        <f>E85*K85</f>
        <v/>
      </c>
      <c r="M85" s="11">
        <f>IF(E85&lt;G85,"安全在庫割れ",IF(E85&lt;H85,"発注点割れ",""))</f>
        <v/>
      </c>
      <c r="N85" s="4" t="inlineStr">
        <is>
          <t>工程内ストア</t>
        </is>
      </c>
      <c r="O85" s="11" t="inlineStr">
        <is>
          <t>2026-06-30</t>
        </is>
      </c>
      <c r="P85" s="4" t="inlineStr"/>
    </row>
    <row r="86">
      <c r="A86" s="4" t="inlineStr">
        <is>
          <t>P-5005-00</t>
        </is>
      </c>
      <c r="B86" s="4" t="inlineStr">
        <is>
          <t>一次インサート（8極）</t>
        </is>
      </c>
      <c r="C86" s="11" t="inlineStr">
        <is>
          <t>部品</t>
        </is>
      </c>
      <c r="D86" s="11" t="inlineStr">
        <is>
          <t>個</t>
        </is>
      </c>
      <c r="E86" s="12" t="n">
        <v>66435</v>
      </c>
      <c r="F86" s="12" t="n">
        <v>9909</v>
      </c>
      <c r="G86" s="12" t="n">
        <v>61800</v>
      </c>
      <c r="H86" s="12" t="n">
        <v>103000</v>
      </c>
      <c r="I86" s="12" t="n">
        <v>412000</v>
      </c>
      <c r="J86" s="13">
        <f>IF(I86=0,"",E86/(I86/19.5))</f>
        <v/>
      </c>
      <c r="K86" s="14" t="n">
        <v>9</v>
      </c>
      <c r="L86" s="14">
        <f>E86*K86</f>
        <v/>
      </c>
      <c r="M86" s="11">
        <f>IF(E86&lt;G86,"安全在庫割れ",IF(E86&lt;H86,"発注点割れ",""))</f>
        <v/>
      </c>
      <c r="N86" s="4" t="inlineStr">
        <is>
          <t>工程内ストア</t>
        </is>
      </c>
      <c r="O86" s="11" t="inlineStr">
        <is>
          <t>2026-06-30</t>
        </is>
      </c>
      <c r="P86" s="4" t="inlineStr"/>
    </row>
    <row r="87">
      <c r="A87" s="4" t="inlineStr">
        <is>
          <t>P-5006-00</t>
        </is>
      </c>
      <c r="B87" s="4" t="inlineStr">
        <is>
          <t>一次インサート（16極）</t>
        </is>
      </c>
      <c r="C87" s="11" t="inlineStr">
        <is>
          <t>部品</t>
        </is>
      </c>
      <c r="D87" s="11" t="inlineStr">
        <is>
          <t>個</t>
        </is>
      </c>
      <c r="E87" s="12" t="n">
        <v>315915</v>
      </c>
      <c r="F87" s="12" t="n">
        <v>85407</v>
      </c>
      <c r="G87" s="12" t="n">
        <v>124950</v>
      </c>
      <c r="H87" s="12" t="n">
        <v>208250</v>
      </c>
      <c r="I87" s="12" t="n">
        <v>833000</v>
      </c>
      <c r="J87" s="13">
        <f>IF(I87=0,"",E87/(I87/19.5))</f>
        <v/>
      </c>
      <c r="K87" s="14" t="n">
        <v>14</v>
      </c>
      <c r="L87" s="14">
        <f>E87*K87</f>
        <v/>
      </c>
      <c r="M87" s="11">
        <f>IF(E87&lt;G87,"安全在庫割れ",IF(E87&lt;H87,"発注点割れ",""))</f>
        <v/>
      </c>
      <c r="N87" s="4" t="inlineStr">
        <is>
          <t>工程内ストア</t>
        </is>
      </c>
      <c r="O87" s="11" t="inlineStr">
        <is>
          <t>2026-06-30</t>
        </is>
      </c>
      <c r="P87" s="4" t="inlineStr"/>
    </row>
    <row r="88">
      <c r="A88" s="4" t="inlineStr">
        <is>
          <t>P-5101-00</t>
        </is>
      </c>
      <c r="B88" s="4" t="inlineStr">
        <is>
          <t>ハウジング（8極）</t>
        </is>
      </c>
      <c r="C88" s="11" t="inlineStr">
        <is>
          <t>部品</t>
        </is>
      </c>
      <c r="D88" s="11" t="inlineStr">
        <is>
          <t>個</t>
        </is>
      </c>
      <c r="E88" s="12" t="n">
        <v>84975</v>
      </c>
      <c r="F88" s="12" t="n">
        <v>16583</v>
      </c>
      <c r="G88" s="12" t="n">
        <v>61800</v>
      </c>
      <c r="H88" s="12" t="n">
        <v>103000</v>
      </c>
      <c r="I88" s="12" t="n">
        <v>412000</v>
      </c>
      <c r="J88" s="13">
        <f>IF(I88=0,"",E88/(I88/19.5))</f>
        <v/>
      </c>
      <c r="K88" s="14" t="n">
        <v>22</v>
      </c>
      <c r="L88" s="14">
        <f>E88*K88</f>
        <v/>
      </c>
      <c r="M88" s="11">
        <f>IF(E88&lt;G88,"安全在庫割れ",IF(E88&lt;H88,"発注点割れ",""))</f>
        <v/>
      </c>
      <c r="N88" s="4" t="inlineStr">
        <is>
          <t>工程内ストア</t>
        </is>
      </c>
      <c r="O88" s="11" t="inlineStr">
        <is>
          <t>2026-06-30</t>
        </is>
      </c>
      <c r="P88" s="4" t="inlineStr"/>
    </row>
    <row r="89">
      <c r="A89" s="4" t="inlineStr">
        <is>
          <t>P-5102-00</t>
        </is>
      </c>
      <c r="B89" s="4" t="inlineStr">
        <is>
          <t>リテーナ（8極）</t>
        </is>
      </c>
      <c r="C89" s="11" t="inlineStr">
        <is>
          <t>部品</t>
        </is>
      </c>
      <c r="D89" s="11" t="inlineStr">
        <is>
          <t>個</t>
        </is>
      </c>
      <c r="E89" s="12" t="n">
        <v>71791</v>
      </c>
      <c r="F89" s="12" t="n">
        <v>11837</v>
      </c>
      <c r="G89" s="12" t="n">
        <v>61800</v>
      </c>
      <c r="H89" s="12" t="n">
        <v>103000</v>
      </c>
      <c r="I89" s="12" t="n">
        <v>412000</v>
      </c>
      <c r="J89" s="13">
        <f>IF(I89=0,"",E89/(I89/19.5))</f>
        <v/>
      </c>
      <c r="K89" s="14" t="n">
        <v>6</v>
      </c>
      <c r="L89" s="14">
        <f>E89*K89</f>
        <v/>
      </c>
      <c r="M89" s="11">
        <f>IF(E89&lt;G89,"安全在庫割れ",IF(E89&lt;H89,"発注点割れ",""))</f>
        <v/>
      </c>
      <c r="N89" s="4" t="inlineStr">
        <is>
          <t>工程内ストア</t>
        </is>
      </c>
      <c r="O89" s="11" t="inlineStr">
        <is>
          <t>2026-06-30</t>
        </is>
      </c>
      <c r="P89" s="4" t="inlineStr"/>
    </row>
    <row r="90">
      <c r="A90" s="4" t="inlineStr">
        <is>
          <t>P-5103-00</t>
        </is>
      </c>
      <c r="B90" s="4" t="inlineStr">
        <is>
          <t>ハウジング（16極）</t>
        </is>
      </c>
      <c r="C90" s="11" t="inlineStr">
        <is>
          <t>部品</t>
        </is>
      </c>
      <c r="D90" s="11" t="inlineStr">
        <is>
          <t>個</t>
        </is>
      </c>
      <c r="E90" s="12" t="n">
        <v>326744</v>
      </c>
      <c r="F90" s="12" t="n">
        <v>89306</v>
      </c>
      <c r="G90" s="12" t="n">
        <v>124950</v>
      </c>
      <c r="H90" s="12" t="n">
        <v>208250</v>
      </c>
      <c r="I90" s="12" t="n">
        <v>833000</v>
      </c>
      <c r="J90" s="13">
        <f>IF(I90=0,"",E90/(I90/19.5))</f>
        <v/>
      </c>
      <c r="K90" s="14" t="n">
        <v>34</v>
      </c>
      <c r="L90" s="14">
        <f>E90*K90</f>
        <v/>
      </c>
      <c r="M90" s="11">
        <f>IF(E90&lt;G90,"安全在庫割れ",IF(E90&lt;H90,"発注点割れ",""))</f>
        <v/>
      </c>
      <c r="N90" s="4" t="inlineStr">
        <is>
          <t>工程内ストア</t>
        </is>
      </c>
      <c r="O90" s="11" t="inlineStr">
        <is>
          <t>2026-06-30</t>
        </is>
      </c>
      <c r="P90" s="4" t="inlineStr"/>
    </row>
    <row r="91">
      <c r="A91" s="4" t="inlineStr">
        <is>
          <t>P-5104-00</t>
        </is>
      </c>
      <c r="B91" s="4" t="inlineStr">
        <is>
          <t>リテーナ（16極）</t>
        </is>
      </c>
      <c r="C91" s="11" t="inlineStr">
        <is>
          <t>部品</t>
        </is>
      </c>
      <c r="D91" s="11" t="inlineStr">
        <is>
          <t>個</t>
        </is>
      </c>
      <c r="E91" s="12" t="n">
        <v>300088</v>
      </c>
      <c r="F91" s="12" t="n">
        <v>79710</v>
      </c>
      <c r="G91" s="12" t="n">
        <v>124950</v>
      </c>
      <c r="H91" s="12" t="n">
        <v>208250</v>
      </c>
      <c r="I91" s="12" t="n">
        <v>833000</v>
      </c>
      <c r="J91" s="13">
        <f>IF(I91=0,"",E91/(I91/19.5))</f>
        <v/>
      </c>
      <c r="K91" s="14" t="n">
        <v>9</v>
      </c>
      <c r="L91" s="14">
        <f>E91*K91</f>
        <v/>
      </c>
      <c r="M91" s="11">
        <f>IF(E91&lt;G91,"安全在庫割れ",IF(E91&lt;H91,"発注点割れ",""))</f>
        <v/>
      </c>
      <c r="N91" s="4" t="inlineStr">
        <is>
          <t>工程内ストア</t>
        </is>
      </c>
      <c r="O91" s="11" t="inlineStr">
        <is>
          <t>2026-06-30</t>
        </is>
      </c>
      <c r="P91" s="4" t="inlineStr"/>
    </row>
    <row r="92">
      <c r="A92" s="15" t="inlineStr">
        <is>
          <t>P-5201-00</t>
        </is>
      </c>
      <c r="B92" s="15" t="inlineStr">
        <is>
          <t>シールマット（16極）</t>
        </is>
      </c>
      <c r="C92" s="16" t="inlineStr">
        <is>
          <t>部品</t>
        </is>
      </c>
      <c r="D92" s="16" t="inlineStr">
        <is>
          <t>個</t>
        </is>
      </c>
      <c r="E92" s="17" t="n">
        <v>42000</v>
      </c>
      <c r="F92" s="17" t="n">
        <v>12847</v>
      </c>
      <c r="G92" s="17" t="n">
        <v>72000</v>
      </c>
      <c r="H92" s="17" t="n">
        <v>360000</v>
      </c>
      <c r="I92" s="17" t="n">
        <v>128000</v>
      </c>
      <c r="J92" s="18">
        <f>IF(I92=0,"",E92/(I92/19.5))</f>
        <v/>
      </c>
      <c r="K92" s="19" t="n">
        <v>38</v>
      </c>
      <c r="L92" s="19">
        <f>E92*K92</f>
        <v/>
      </c>
      <c r="M92" s="16">
        <f>IF(E92&lt;G92,"安全在庫割れ",IF(E92&lt;H92,"発注点割れ",""))</f>
        <v/>
      </c>
      <c r="N92" s="15" t="inlineStr">
        <is>
          <t>部品倉庫A</t>
        </is>
      </c>
      <c r="O92" s="16" t="inlineStr">
        <is>
          <t>2026-06-30</t>
        </is>
      </c>
      <c r="P92" s="15" t="inlineStr">
        <is>
          <t>9月内示128,000に対し在庫42,000。発注残の回答納期は9月28日で、9月前半の生産には間に合わない。仕入先の金型は1面のみで増産には型追加（3か月）が必要</t>
        </is>
      </c>
    </row>
    <row r="93">
      <c r="A93" s="4" t="inlineStr">
        <is>
          <t>P-5202-00</t>
        </is>
      </c>
      <c r="B93" s="4" t="inlineStr">
        <is>
          <t>防水キャップ</t>
        </is>
      </c>
      <c r="C93" s="11" t="inlineStr">
        <is>
          <t>部品</t>
        </is>
      </c>
      <c r="D93" s="11" t="inlineStr">
        <is>
          <t>個</t>
        </is>
      </c>
      <c r="E93" s="12" t="n">
        <v>154752</v>
      </c>
      <c r="F93" s="12" t="n">
        <v>11373</v>
      </c>
      <c r="G93" s="12" t="n">
        <v>48000</v>
      </c>
      <c r="H93" s="12" t="n">
        <v>240000</v>
      </c>
      <c r="I93" s="12" t="n">
        <v>128000</v>
      </c>
      <c r="J93" s="13">
        <f>IF(I93=0,"",E93/(I93/19.5))</f>
        <v/>
      </c>
      <c r="K93" s="14" t="n">
        <v>11</v>
      </c>
      <c r="L93" s="14">
        <f>E93*K93</f>
        <v/>
      </c>
      <c r="M93" s="11">
        <f>IF(E93&lt;G93,"安全在庫割れ",IF(E93&lt;H93,"発注点割れ",""))</f>
        <v/>
      </c>
      <c r="N93" s="4" t="inlineStr">
        <is>
          <t>部品倉庫A</t>
        </is>
      </c>
      <c r="O93" s="11" t="inlineStr">
        <is>
          <t>2026-06-30</t>
        </is>
      </c>
      <c r="P93" s="4" t="inlineStr"/>
    </row>
    <row r="94">
      <c r="A94" s="4" t="inlineStr">
        <is>
          <t>P-5901-00</t>
        </is>
      </c>
      <c r="B94" s="4" t="inlineStr">
        <is>
          <t>出荷トレー（リレー用）</t>
        </is>
      </c>
      <c r="C94" s="11" t="inlineStr">
        <is>
          <t>部品</t>
        </is>
      </c>
      <c r="D94" s="11" t="inlineStr">
        <is>
          <t>枚</t>
        </is>
      </c>
      <c r="E94" s="12" t="n">
        <v>3264</v>
      </c>
      <c r="F94" s="12" t="n">
        <v>400</v>
      </c>
      <c r="G94" s="12" t="n">
        <v>1174</v>
      </c>
      <c r="H94" s="12" t="n">
        <v>5869</v>
      </c>
      <c r="I94" s="12" t="n">
        <v>6260</v>
      </c>
      <c r="J94" s="13">
        <f>IF(I94=0,"",E94/(I94/19.5))</f>
        <v/>
      </c>
      <c r="K94" s="14" t="n">
        <v>88</v>
      </c>
      <c r="L94" s="14">
        <f>E94*K94</f>
        <v/>
      </c>
      <c r="M94" s="11">
        <f>IF(E94&lt;G94,"安全在庫割れ",IF(E94&lt;H94,"発注点割れ",""))</f>
        <v/>
      </c>
      <c r="N94" s="4" t="inlineStr">
        <is>
          <t>部品倉庫A</t>
        </is>
      </c>
      <c r="O94" s="11" t="inlineStr">
        <is>
          <t>2026-06-30</t>
        </is>
      </c>
      <c r="P94" s="4" t="inlineStr"/>
    </row>
    <row r="95">
      <c r="A95" s="4" t="inlineStr">
        <is>
          <t>P-5902-00</t>
        </is>
      </c>
      <c r="B95" s="4" t="inlineStr">
        <is>
          <t>個装箱</t>
        </is>
      </c>
      <c r="C95" s="11" t="inlineStr">
        <is>
          <t>部品</t>
        </is>
      </c>
      <c r="D95" s="11" t="inlineStr">
        <is>
          <t>枚</t>
        </is>
      </c>
      <c r="E95" s="12" t="n">
        <v>33395</v>
      </c>
      <c r="F95" s="12" t="n">
        <v>3623</v>
      </c>
      <c r="G95" s="12" t="n">
        <v>12964</v>
      </c>
      <c r="H95" s="12" t="n">
        <v>64819</v>
      </c>
      <c r="I95" s="12" t="n">
        <v>69140</v>
      </c>
      <c r="J95" s="13">
        <f>IF(I95=0,"",E95/(I95/19.5))</f>
        <v/>
      </c>
      <c r="K95" s="14" t="n">
        <v>24</v>
      </c>
      <c r="L95" s="14">
        <f>E95*K95</f>
        <v/>
      </c>
      <c r="M95" s="11">
        <f>IF(E95&lt;G95,"安全在庫割れ",IF(E95&lt;H95,"発注点割れ",""))</f>
        <v/>
      </c>
      <c r="N95" s="4" t="inlineStr">
        <is>
          <t>部品倉庫A</t>
        </is>
      </c>
      <c r="O95" s="11" t="inlineStr">
        <is>
          <t>2026-06-30</t>
        </is>
      </c>
      <c r="P95" s="4" t="inlineStr"/>
    </row>
    <row r="96">
      <c r="A96" s="15" t="inlineStr">
        <is>
          <t>P-5903-00</t>
        </is>
      </c>
      <c r="B96" s="15" t="inlineStr">
        <is>
          <t>外装段ボールA</t>
        </is>
      </c>
      <c r="C96" s="16" t="inlineStr">
        <is>
          <t>部品</t>
        </is>
      </c>
      <c r="D96" s="16" t="inlineStr">
        <is>
          <t>枚</t>
        </is>
      </c>
      <c r="E96" s="17" t="n">
        <v>900</v>
      </c>
      <c r="F96" s="17" t="n">
        <v>133</v>
      </c>
      <c r="G96" s="17" t="n">
        <v>610</v>
      </c>
      <c r="H96" s="17" t="n">
        <v>3050</v>
      </c>
      <c r="I96" s="17" t="n">
        <v>3254</v>
      </c>
      <c r="J96" s="18">
        <f>IF(I96=0,"",E96/(I96/19.5))</f>
        <v/>
      </c>
      <c r="K96" s="19" t="n">
        <v>132</v>
      </c>
      <c r="L96" s="19">
        <f>E96*K96</f>
        <v/>
      </c>
      <c r="M96" s="16">
        <f>IF(E96&lt;G96,"安全在庫割れ",IF(E96&lt;H96,"発注点割れ",""))</f>
        <v/>
      </c>
      <c r="N96" s="15" t="inlineStr">
        <is>
          <t>部品倉庫A</t>
        </is>
      </c>
      <c r="O96" s="16" t="inlineStr">
        <is>
          <t>2026-06-30</t>
        </is>
      </c>
      <c r="P96" s="15" t="inlineStr">
        <is>
          <t>置き場の都合で1週間分しか持てない（資材置場の面積が足りない）。毎週金曜に補充発注</t>
        </is>
      </c>
    </row>
    <row r="97">
      <c r="A97" s="4" t="inlineStr">
        <is>
          <t>P-5904-00</t>
        </is>
      </c>
      <c r="B97" s="4" t="inlineStr">
        <is>
          <t>トレー（コネクタ用）</t>
        </is>
      </c>
      <c r="C97" s="11" t="inlineStr">
        <is>
          <t>部品</t>
        </is>
      </c>
      <c r="D97" s="11" t="inlineStr">
        <is>
          <t>枚</t>
        </is>
      </c>
      <c r="E97" s="12" t="n">
        <v>5057</v>
      </c>
      <c r="F97" s="12" t="n">
        <v>366</v>
      </c>
      <c r="G97" s="12" t="n">
        <v>2334</v>
      </c>
      <c r="H97" s="12" t="n">
        <v>11672</v>
      </c>
      <c r="I97" s="12" t="n">
        <v>12450</v>
      </c>
      <c r="J97" s="13">
        <f>IF(I97=0,"",E97/(I97/19.5))</f>
        <v/>
      </c>
      <c r="K97" s="14" t="n">
        <v>64</v>
      </c>
      <c r="L97" s="14">
        <f>E97*K97</f>
        <v/>
      </c>
      <c r="M97" s="11">
        <f>IF(E97&lt;G97,"安全在庫割れ",IF(E97&lt;H97,"発注点割れ",""))</f>
        <v/>
      </c>
      <c r="N97" s="4" t="inlineStr">
        <is>
          <t>部品倉庫A</t>
        </is>
      </c>
      <c r="O97" s="11" t="inlineStr">
        <is>
          <t>2026-06-30</t>
        </is>
      </c>
      <c r="P97" s="4" t="inlineStr"/>
    </row>
    <row r="98">
      <c r="A98" s="4" t="inlineStr">
        <is>
          <t>M-7011-00</t>
        </is>
      </c>
      <c r="B98" s="4" t="inlineStr">
        <is>
          <t>マグネットワイヤ φ0.05</t>
        </is>
      </c>
      <c r="C98" s="11" t="inlineStr">
        <is>
          <t>材料</t>
        </is>
      </c>
      <c r="D98" s="11" t="inlineStr">
        <is>
          <t>kg</t>
        </is>
      </c>
      <c r="E98" s="12" t="n">
        <v>1067.5</v>
      </c>
      <c r="F98" s="12" t="n">
        <v>0</v>
      </c>
      <c r="G98" s="12" t="n">
        <v>382.6</v>
      </c>
      <c r="H98" s="12" t="n">
        <v>1912.8</v>
      </c>
      <c r="I98" s="12" t="n">
        <v>1457.3</v>
      </c>
      <c r="J98" s="13">
        <f>IF(I98=0,"",E98/(I98/19.5))</f>
        <v/>
      </c>
      <c r="K98" s="14" t="n">
        <v>4200</v>
      </c>
      <c r="L98" s="14">
        <f>E98*K98</f>
        <v/>
      </c>
      <c r="M98" s="11">
        <f>IF(E98&lt;G98,"安全在庫割れ",IF(E98&lt;H98,"発注点割れ",""))</f>
        <v/>
      </c>
      <c r="N98" s="4" t="inlineStr">
        <is>
          <t>原材料倉庫（第1工場）</t>
        </is>
      </c>
      <c r="O98" s="11" t="inlineStr">
        <is>
          <t>2026-06-30</t>
        </is>
      </c>
      <c r="P98" s="4" t="inlineStr"/>
    </row>
    <row r="99">
      <c r="A99" s="4" t="inlineStr">
        <is>
          <t>M-7012-00</t>
        </is>
      </c>
      <c r="B99" s="4" t="inlineStr">
        <is>
          <t>マグネットワイヤ φ0.035</t>
        </is>
      </c>
      <c r="C99" s="11" t="inlineStr">
        <is>
          <t>材料</t>
        </is>
      </c>
      <c r="D99" s="11" t="inlineStr">
        <is>
          <t>kg</t>
        </is>
      </c>
      <c r="E99" s="12" t="n">
        <v>247.6</v>
      </c>
      <c r="F99" s="12" t="n">
        <v>0</v>
      </c>
      <c r="G99" s="12" t="n">
        <v>95.8</v>
      </c>
      <c r="H99" s="12" t="n">
        <v>478.8</v>
      </c>
      <c r="I99" s="12" t="n">
        <v>364.8</v>
      </c>
      <c r="J99" s="13">
        <f>IF(I99=0,"",E99/(I99/19.5))</f>
        <v/>
      </c>
      <c r="K99" s="14" t="n">
        <v>4850</v>
      </c>
      <c r="L99" s="14">
        <f>E99*K99</f>
        <v/>
      </c>
      <c r="M99" s="11">
        <f>IF(E99&lt;G99,"安全在庫割れ",IF(E99&lt;H99,"発注点割れ",""))</f>
        <v/>
      </c>
      <c r="N99" s="4" t="inlineStr">
        <is>
          <t>原材料倉庫（第1工場）</t>
        </is>
      </c>
      <c r="O99" s="11" t="inlineStr">
        <is>
          <t>2026-06-30</t>
        </is>
      </c>
      <c r="P99" s="4" t="inlineStr"/>
    </row>
    <row r="100">
      <c r="A100" s="4" t="inlineStr">
        <is>
          <t>M-7021-00</t>
        </is>
      </c>
      <c r="B100" s="4" t="inlineStr">
        <is>
          <t>黄銅条 t0.25×32</t>
        </is>
      </c>
      <c r="C100" s="11" t="inlineStr">
        <is>
          <t>材料</t>
        </is>
      </c>
      <c r="D100" s="11" t="inlineStr">
        <is>
          <t>kg</t>
        </is>
      </c>
      <c r="E100" s="12" t="n">
        <v>8544.6</v>
      </c>
      <c r="F100" s="12" t="n">
        <v>0</v>
      </c>
      <c r="G100" s="12" t="n">
        <v>3053.4</v>
      </c>
      <c r="H100" s="12" t="n">
        <v>15266.9</v>
      </c>
      <c r="I100" s="12" t="n">
        <v>8142.3</v>
      </c>
      <c r="J100" s="13">
        <f>IF(I100=0,"",E100/(I100/19.5))</f>
        <v/>
      </c>
      <c r="K100" s="14" t="n">
        <v>1480</v>
      </c>
      <c r="L100" s="14">
        <f>E100*K100</f>
        <v/>
      </c>
      <c r="M100" s="11">
        <f>IF(E100&lt;G100,"安全在庫割れ",IF(E100&lt;H100,"発注点割れ",""))</f>
        <v/>
      </c>
      <c r="N100" s="4" t="inlineStr">
        <is>
          <t>原材料倉庫（第1工場）</t>
        </is>
      </c>
      <c r="O100" s="11" t="inlineStr">
        <is>
          <t>2026-06-30</t>
        </is>
      </c>
      <c r="P100" s="4" t="inlineStr"/>
    </row>
    <row r="101">
      <c r="A101" s="4" t="inlineStr">
        <is>
          <t>M-7022-00</t>
        </is>
      </c>
      <c r="B101" s="4" t="inlineStr">
        <is>
          <t>りん青銅条 t0.20×12</t>
        </is>
      </c>
      <c r="C101" s="11" t="inlineStr">
        <is>
          <t>材料</t>
        </is>
      </c>
      <c r="D101" s="11" t="inlineStr">
        <is>
          <t>kg</t>
        </is>
      </c>
      <c r="E101" s="12" t="n">
        <v>562.9</v>
      </c>
      <c r="F101" s="12" t="n">
        <v>0</v>
      </c>
      <c r="G101" s="12" t="n">
        <v>217.1</v>
      </c>
      <c r="H101" s="12" t="n">
        <v>1085.3</v>
      </c>
      <c r="I101" s="12" t="n">
        <v>578.8</v>
      </c>
      <c r="J101" s="13">
        <f>IF(I101=0,"",E101/(I101/19.5))</f>
        <v/>
      </c>
      <c r="K101" s="14" t="n">
        <v>2260</v>
      </c>
      <c r="L101" s="14">
        <f>E101*K101</f>
        <v/>
      </c>
      <c r="M101" s="11">
        <f>IF(E101&lt;G101,"安全在庫割れ",IF(E101&lt;H101,"発注点割れ",""))</f>
        <v/>
      </c>
      <c r="N101" s="4" t="inlineStr">
        <is>
          <t>原材料倉庫（第1工場）</t>
        </is>
      </c>
      <c r="O101" s="11" t="inlineStr">
        <is>
          <t>2026-06-30</t>
        </is>
      </c>
      <c r="P101" s="4" t="inlineStr"/>
    </row>
    <row r="102">
      <c r="A102" s="4" t="inlineStr">
        <is>
          <t>M-7023-00</t>
        </is>
      </c>
      <c r="B102" s="4" t="inlineStr">
        <is>
          <t>黄銅条 t0.40×40</t>
        </is>
      </c>
      <c r="C102" s="11" t="inlineStr">
        <is>
          <t>材料</t>
        </is>
      </c>
      <c r="D102" s="11" t="inlineStr">
        <is>
          <t>kg</t>
        </is>
      </c>
      <c r="E102" s="12" t="n">
        <v>82.8</v>
      </c>
      <c r="F102" s="12" t="n">
        <v>0</v>
      </c>
      <c r="G102" s="12" t="n">
        <v>34.7</v>
      </c>
      <c r="H102" s="12" t="n">
        <v>173.3</v>
      </c>
      <c r="I102" s="12" t="n">
        <v>92.40000000000001</v>
      </c>
      <c r="J102" s="13">
        <f>IF(I102=0,"",E102/(I102/19.5))</f>
        <v/>
      </c>
      <c r="K102" s="14" t="n">
        <v>1520</v>
      </c>
      <c r="L102" s="14">
        <f>E102*K102</f>
        <v/>
      </c>
      <c r="M102" s="11">
        <f>IF(E102&lt;G102,"安全在庫割れ",IF(E102&lt;H102,"発注点割れ",""))</f>
        <v/>
      </c>
      <c r="N102" s="4" t="inlineStr">
        <is>
          <t>原材料倉庫（第1工場）</t>
        </is>
      </c>
      <c r="O102" s="11" t="inlineStr">
        <is>
          <t>2026-06-30</t>
        </is>
      </c>
      <c r="P102" s="4" t="inlineStr"/>
    </row>
    <row r="103">
      <c r="A103" s="4" t="inlineStr">
        <is>
          <t>M-7031-00</t>
        </is>
      </c>
      <c r="B103" s="4" t="inlineStr">
        <is>
          <t>PBT樹脂ペレット</t>
        </is>
      </c>
      <c r="C103" s="11" t="inlineStr">
        <is>
          <t>材料</t>
        </is>
      </c>
      <c r="D103" s="11" t="inlineStr">
        <is>
          <t>kg</t>
        </is>
      </c>
      <c r="E103" s="12" t="n">
        <v>2354.5</v>
      </c>
      <c r="F103" s="12" t="n">
        <v>0</v>
      </c>
      <c r="G103" s="12" t="n">
        <v>826.3</v>
      </c>
      <c r="H103" s="12" t="n">
        <v>4131.4</v>
      </c>
      <c r="I103" s="12" t="n">
        <v>4721.6</v>
      </c>
      <c r="J103" s="13">
        <f>IF(I103=0,"",E103/(I103/19.5))</f>
        <v/>
      </c>
      <c r="K103" s="14" t="n">
        <v>780</v>
      </c>
      <c r="L103" s="14">
        <f>E103*K103</f>
        <v/>
      </c>
      <c r="M103" s="11">
        <f>IF(E103&lt;G103,"安全在庫割れ",IF(E103&lt;H103,"発注点割れ",""))</f>
        <v/>
      </c>
      <c r="N103" s="4" t="inlineStr">
        <is>
          <t>原材料倉庫（第1工場）</t>
        </is>
      </c>
      <c r="O103" s="11" t="inlineStr">
        <is>
          <t>2026-06-30</t>
        </is>
      </c>
      <c r="P103" s="4" t="inlineStr"/>
    </row>
    <row r="104">
      <c r="A104" s="4" t="inlineStr">
        <is>
          <t>M-7032-00</t>
        </is>
      </c>
      <c r="B104" s="4" t="inlineStr">
        <is>
          <t>PC樹脂ペレット</t>
        </is>
      </c>
      <c r="C104" s="11" t="inlineStr">
        <is>
          <t>材料</t>
        </is>
      </c>
      <c r="D104" s="11" t="inlineStr">
        <is>
          <t>kg</t>
        </is>
      </c>
      <c r="E104" s="12" t="n">
        <v>641</v>
      </c>
      <c r="F104" s="12" t="n">
        <v>0</v>
      </c>
      <c r="G104" s="12" t="n">
        <v>242.4</v>
      </c>
      <c r="H104" s="12" t="n">
        <v>1211.8</v>
      </c>
      <c r="I104" s="12" t="n">
        <v>1384.9</v>
      </c>
      <c r="J104" s="13">
        <f>IF(I104=0,"",E104/(I104/19.5))</f>
        <v/>
      </c>
      <c r="K104" s="14" t="n">
        <v>920</v>
      </c>
      <c r="L104" s="14">
        <f>E104*K104</f>
        <v/>
      </c>
      <c r="M104" s="11">
        <f>IF(E104&lt;G104,"安全在庫割れ",IF(E104&lt;H104,"発注点割れ",""))</f>
        <v/>
      </c>
      <c r="N104" s="4" t="inlineStr">
        <is>
          <t>原材料倉庫（第1工場）</t>
        </is>
      </c>
      <c r="O104" s="11" t="inlineStr">
        <is>
          <t>2026-06-30</t>
        </is>
      </c>
      <c r="P104" s="4" t="inlineStr"/>
    </row>
    <row r="105">
      <c r="A105" s="4" t="inlineStr">
        <is>
          <t>M-7033-00</t>
        </is>
      </c>
      <c r="B105" s="4" t="inlineStr">
        <is>
          <t>NBRコンパウンド</t>
        </is>
      </c>
      <c r="C105" s="11" t="inlineStr">
        <is>
          <t>材料</t>
        </is>
      </c>
      <c r="D105" s="11" t="inlineStr">
        <is>
          <t>kg</t>
        </is>
      </c>
      <c r="E105" s="12" t="n">
        <v>102.1</v>
      </c>
      <c r="F105" s="12" t="n">
        <v>0</v>
      </c>
      <c r="G105" s="12" t="n">
        <v>41.8</v>
      </c>
      <c r="H105" s="12" t="n">
        <v>209.1</v>
      </c>
      <c r="I105" s="12" t="n">
        <v>159.3</v>
      </c>
      <c r="J105" s="13">
        <f>IF(I105=0,"",E105/(I105/19.5))</f>
        <v/>
      </c>
      <c r="K105" s="14" t="n">
        <v>1180</v>
      </c>
      <c r="L105" s="14">
        <f>E105*K105</f>
        <v/>
      </c>
      <c r="M105" s="11">
        <f>IF(E105&lt;G105,"安全在庫割れ",IF(E105&lt;H105,"発注点割れ",""))</f>
        <v/>
      </c>
      <c r="N105" s="4" t="inlineStr">
        <is>
          <t>原材料倉庫（第1工場）</t>
        </is>
      </c>
      <c r="O105" s="11" t="inlineStr">
        <is>
          <t>2026-06-30</t>
        </is>
      </c>
      <c r="P105" s="4" t="inlineStr"/>
    </row>
    <row r="106">
      <c r="A106" s="15" t="inlineStr">
        <is>
          <t>M-7034-00</t>
        </is>
      </c>
      <c r="B106" s="15" t="inlineStr">
        <is>
          <t>PBT-GF30ペレット</t>
        </is>
      </c>
      <c r="C106" s="16" t="inlineStr">
        <is>
          <t>材料</t>
        </is>
      </c>
      <c r="D106" s="16" t="inlineStr">
        <is>
          <t>kg</t>
        </is>
      </c>
      <c r="E106" s="17" t="n">
        <v>9200</v>
      </c>
      <c r="F106" s="17" t="n">
        <v>0</v>
      </c>
      <c r="G106" s="17" t="n">
        <v>2959</v>
      </c>
      <c r="H106" s="17" t="n">
        <v>14795.2</v>
      </c>
      <c r="I106" s="17" t="n">
        <v>16908.8</v>
      </c>
      <c r="J106" s="18">
        <f>IF(I106=0,"",E106/(I106/19.5))</f>
        <v/>
      </c>
      <c r="K106" s="19" t="n">
        <v>860</v>
      </c>
      <c r="L106" s="19">
        <f>E106*K106</f>
        <v/>
      </c>
      <c r="M106" s="16">
        <f>IF(E106&lt;G106,"安全在庫割れ",IF(E106&lt;H106,"発注点割れ",""))</f>
        <v/>
      </c>
      <c r="N106" s="15" t="inlineStr">
        <is>
          <t>原材料倉庫（第1工場）</t>
        </is>
      </c>
      <c r="O106" s="16" t="inlineStr">
        <is>
          <t>2026-06-30</t>
        </is>
      </c>
      <c r="P106" s="15" t="inlineStr">
        <is>
          <t>DC系の増産で消費が伸びている。9月所要16,909kgに対し在庫9,200kg</t>
        </is>
      </c>
    </row>
    <row r="107">
      <c r="A107" s="4" t="inlineStr">
        <is>
          <t>M-7041-00</t>
        </is>
      </c>
      <c r="B107" s="4" t="inlineStr">
        <is>
          <t>ADC12インゴット</t>
        </is>
      </c>
      <c r="C107" s="11" t="inlineStr">
        <is>
          <t>材料</t>
        </is>
      </c>
      <c r="D107" s="11" t="inlineStr">
        <is>
          <t>kg</t>
        </is>
      </c>
      <c r="E107" s="12" t="n">
        <v>3502.6</v>
      </c>
      <c r="F107" s="12" t="n">
        <v>0</v>
      </c>
      <c r="G107" s="12" t="n">
        <v>1207.5</v>
      </c>
      <c r="H107" s="12" t="n">
        <v>6037.3</v>
      </c>
      <c r="I107" s="12" t="n">
        <v>4829.8</v>
      </c>
      <c r="J107" s="13">
        <f>IF(I107=0,"",E107/(I107/19.5))</f>
        <v/>
      </c>
      <c r="K107" s="14" t="n">
        <v>420</v>
      </c>
      <c r="L107" s="14">
        <f>E107*K107</f>
        <v/>
      </c>
      <c r="M107" s="11">
        <f>IF(E107&lt;G107,"安全在庫割れ",IF(E107&lt;H107,"発注点割れ",""))</f>
        <v/>
      </c>
      <c r="N107" s="4" t="inlineStr">
        <is>
          <t>原材料倉庫（第1工場）</t>
        </is>
      </c>
      <c r="O107" s="11" t="inlineStr">
        <is>
          <t>2026-06-30</t>
        </is>
      </c>
      <c r="P107" s="4" t="inlineStr"/>
    </row>
    <row r="108">
      <c r="A108" s="15" t="inlineStr">
        <is>
          <t>M-7101-00</t>
        </is>
      </c>
      <c r="B108" s="15" t="inlineStr">
        <is>
          <t>エポキシ接着剤</t>
        </is>
      </c>
      <c r="C108" s="16" t="inlineStr">
        <is>
          <t>材料</t>
        </is>
      </c>
      <c r="D108" s="16" t="inlineStr">
        <is>
          <t>g</t>
        </is>
      </c>
      <c r="E108" s="17" t="n">
        <v>410000</v>
      </c>
      <c r="F108" s="17" t="n">
        <v>0</v>
      </c>
      <c r="G108" s="17" t="n">
        <v>37890</v>
      </c>
      <c r="H108" s="17" t="n">
        <v>164190</v>
      </c>
      <c r="I108" s="17" t="n">
        <v>252600</v>
      </c>
      <c r="J108" s="18">
        <f>IF(I108=0,"",E108/(I108/19.5))</f>
        <v/>
      </c>
      <c r="K108" s="19" t="n">
        <v>4</v>
      </c>
      <c r="L108" s="19">
        <f>E108*K108</f>
        <v/>
      </c>
      <c r="M108" s="16">
        <f>IF(E108&lt;G108,"安全在庫割れ",IF(E108&lt;H108,"発注点割れ",""))</f>
        <v/>
      </c>
      <c r="N108" s="15" t="inlineStr">
        <is>
          <t>原材料倉庫（第1工場）</t>
        </is>
      </c>
      <c r="O108" s="16" t="inlineStr">
        <is>
          <t>2026-06-30</t>
        </is>
      </c>
      <c r="P108" s="15" t="inlineStr">
        <is>
          <t>使用期限6か月。2025年12月入庫分が11月に期限切れ（廃棄予定58,000g）</t>
        </is>
      </c>
    </row>
    <row r="109">
      <c r="A109" s="15" t="inlineStr">
        <is>
          <t>M-7102-00</t>
        </is>
      </c>
      <c r="B109" s="15" t="inlineStr">
        <is>
          <t>ダイボンド材</t>
        </is>
      </c>
      <c r="C109" s="16" t="inlineStr">
        <is>
          <t>材料</t>
        </is>
      </c>
      <c r="D109" s="16" t="inlineStr">
        <is>
          <t>g</t>
        </is>
      </c>
      <c r="E109" s="17" t="n">
        <v>2200</v>
      </c>
      <c r="F109" s="17" t="n">
        <v>0</v>
      </c>
      <c r="G109" s="17" t="n">
        <v>558</v>
      </c>
      <c r="H109" s="17" t="n">
        <v>2790</v>
      </c>
      <c r="I109" s="17" t="n">
        <v>1488</v>
      </c>
      <c r="J109" s="18">
        <f>IF(I109=0,"",E109/(I109/19.5))</f>
        <v/>
      </c>
      <c r="K109" s="19" t="n">
        <v>62</v>
      </c>
      <c r="L109" s="19">
        <f>E109*K109</f>
        <v/>
      </c>
      <c r="M109" s="16">
        <f>IF(E109&lt;G109,"安全在庫割れ",IF(E109&lt;H109,"発注点割れ",""))</f>
        <v/>
      </c>
      <c r="N109" s="15" t="inlineStr">
        <is>
          <t>原材料倉庫（第1工場）</t>
        </is>
      </c>
      <c r="O109" s="16" t="inlineStr">
        <is>
          <t>2026-06-30</t>
        </is>
      </c>
      <c r="P109" s="15" t="inlineStr">
        <is>
          <t>冷凍保管（-20℃）。解凍後8時間で廃棄のため、日々の払出しは小分け</t>
        </is>
      </c>
    </row>
    <row r="110">
      <c r="A110" s="4" t="inlineStr">
        <is>
          <t>M-7111-00</t>
        </is>
      </c>
      <c r="B110" s="4" t="inlineStr">
        <is>
          <t>銀めっき液</t>
        </is>
      </c>
      <c r="C110" s="11" t="inlineStr">
        <is>
          <t>材料</t>
        </is>
      </c>
      <c r="D110" s="11" t="inlineStr">
        <is>
          <t>L</t>
        </is>
      </c>
      <c r="E110" s="12" t="n">
        <v>469.5</v>
      </c>
      <c r="F110" s="12" t="n">
        <v>0</v>
      </c>
      <c r="G110" s="12" t="n">
        <v>207.8</v>
      </c>
      <c r="H110" s="12" t="n">
        <v>1039</v>
      </c>
      <c r="I110" s="12" t="n">
        <v>665</v>
      </c>
      <c r="J110" s="13">
        <f>IF(I110=0,"",E110/(I110/19.5))</f>
        <v/>
      </c>
      <c r="K110" s="14" t="n">
        <v>3800</v>
      </c>
      <c r="L110" s="14">
        <f>E110*K110</f>
        <v/>
      </c>
      <c r="M110" s="11">
        <f>IF(E110&lt;G110,"安全在庫割れ",IF(E110&lt;H110,"発注点割れ",""))</f>
        <v/>
      </c>
      <c r="N110" s="4" t="inlineStr">
        <is>
          <t>原材料倉庫（第1工場）</t>
        </is>
      </c>
      <c r="O110" s="11" t="inlineStr">
        <is>
          <t>2026-06-30</t>
        </is>
      </c>
      <c r="P110" s="4" t="inlineStr"/>
    </row>
    <row r="112">
      <c r="B112" s="20" t="inlineStr">
        <is>
          <t>在庫金額 合計</t>
        </is>
      </c>
      <c r="L112" s="21">
        <f>SUM(L2:L110)</f>
        <v/>
      </c>
    </row>
  </sheetData>
  <autoFilter ref="A1:P110"/>
  <pageMargins left="0.75" right="0.75" top="1" bottom="1" header="0.5" footer="0.5"/>
  <pageSetup orientation="landscape" paperSize="12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2026-08-22T06:24:10Z</dcterms:created>
  <dcterms:modified xmlns:dcterms="http://purl.org/dc/terms/" xmlns:xsi="http://www.w3.org/2001/XMLSchema-instance" xsi:type="dcterms:W3CDTF">2026-08-22T06:24:10Z</dcterms:modified>
</cp:coreProperties>
</file>